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comments23.xml" ContentType="application/vnd.openxmlformats-officedocument.spreadsheetml.comments+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518"/>
  <workbookPr/>
  <bookViews>
    <workbookView xWindow="65416" yWindow="65416" windowWidth="20730" windowHeight="11040" activeTab="0"/>
  </bookViews>
  <sheets>
    <sheet name="INSTRUCTIONS" sheetId="51" r:id="rId1"/>
    <sheet name="FS&gt;&gt;&gt;" sheetId="52" r:id="rId2"/>
    <sheet name="SOFP" sheetId="1" r:id="rId3"/>
    <sheet name="SCI" sheetId="28" r:id="rId4"/>
    <sheet name="OCI" sheetId="10" r:id="rId5"/>
    <sheet name="TRANSACTION BASED TAXES" sheetId="43" r:id="rId6"/>
    <sheet name="ICA(L)-RCA(L)&gt;&gt;&gt;" sheetId="53" r:id="rId7"/>
    <sheet name="S1_DB NOT PAA CV" sheetId="30" r:id="rId8"/>
    <sheet name="S2_DB NOT PAA NV" sheetId="31" r:id="rId9"/>
    <sheet name="S2_DB PAA" sheetId="37" r:id="rId10"/>
    <sheet name="S1_RI ISSUED NOT PAA_CV" sheetId="34" r:id="rId11"/>
    <sheet name="S2_RI ISSUED NOT PAA_NV" sheetId="35" r:id="rId12"/>
    <sheet name="S2_RI ISSUED PAA" sheetId="39" r:id="rId13"/>
    <sheet name="S1_RI HELD CV" sheetId="32" r:id="rId14"/>
    <sheet name="S2_RI HELD NV" sheetId="33" r:id="rId15"/>
    <sheet name="S2_RI HELD PAA" sheetId="41" r:id="rId16"/>
    <sheet name="Codal Items&gt;&gt;&gt;" sheetId="54" r:id="rId17"/>
    <sheet name="SEGFUND" sheetId="3" r:id="rId18"/>
    <sheet name="Policy Loans" sheetId="44" r:id="rId19"/>
    <sheet name="Premiums Due and Uncollected" sheetId="59" r:id="rId20"/>
    <sheet name="D" sheetId="45" r:id="rId21"/>
    <sheet name="E" sheetId="46" r:id="rId22"/>
    <sheet name="F" sheetId="47" r:id="rId23"/>
    <sheet name="G" sheetId="48" r:id="rId24"/>
    <sheet name="Add'l Items&gt;&gt;&gt;" sheetId="55" r:id="rId25"/>
    <sheet name="QIA Add'l Questions" sheetId="56" r:id="rId26"/>
    <sheet name="PFRS 17 Preparedness" sheetId="57" r:id="rId27"/>
    <sheet name="Comments" sheetId="58" r:id="rId28"/>
  </sheets>
  <externalReferences>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s>
  <definedNames>
    <definedName name="_EXH8">#REF!</definedName>
    <definedName name="_Fill" hidden="1">#REF!</definedName>
    <definedName name="_Key1" localSheetId="16" hidden="1">#REF!</definedName>
    <definedName name="_Key1" localSheetId="6" hidden="1">#REF!</definedName>
    <definedName name="_Key1" hidden="1">#REF!</definedName>
    <definedName name="_keys" hidden="1">#REF!</definedName>
    <definedName name="_Order1" hidden="1">255</definedName>
    <definedName name="_Order2" hidden="1">0</definedName>
    <definedName name="_Parse_In" hidden="1">#REF!</definedName>
    <definedName name="_Sort" localSheetId="16" hidden="1">#REF!</definedName>
    <definedName name="_Sort" localSheetId="6" hidden="1">#REF!</definedName>
    <definedName name="_Sort" hidden="1">#REF!</definedName>
    <definedName name="ACCT">'[1]BSIS'!$A$9:$A$339</definedName>
    <definedName name="ACCT2">'[1]DOWNLOAD'!$A$3:$C$651</definedName>
    <definedName name="AGGREGATION">#REF!</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Asset_type">#REF!</definedName>
    <definedName name="AtColumns">#REF!</definedName>
    <definedName name="atrange">#REF!</definedName>
    <definedName name="ATT_DIM_MAP_STATUS">#REF!</definedName>
    <definedName name="BALANCE_BASED_IND">#REF!</definedName>
    <definedName name="BASIC_VUL_DEC2004_COMPLETE_DATA_C">#REF!</definedName>
    <definedName name="BASIC_VUL_DEC2005_COMPLETE_DATA">#REF!</definedName>
    <definedName name="BG_Del" hidden="1">15</definedName>
    <definedName name="BG_Ins" hidden="1">4</definedName>
    <definedName name="BG_Mod" hidden="1">6</definedName>
    <definedName name="BS">'[1]BSIS'!$A$9:$I$198</definedName>
    <definedName name="BUSINESS">#REF!</definedName>
    <definedName name="CHECK">#REF!</definedName>
    <definedName name="ClaimsRatio1">#REF!</definedName>
    <definedName name="ClaimsRatio2">#REF!</definedName>
    <definedName name="ClaimsRatio3">#REF!</definedName>
    <definedName name="ClaimsRejectionRatio1">'[2]PS2'!$BV$19</definedName>
    <definedName name="ClaimsRejectionRatio2">'[2]PS2'!$BW$19</definedName>
    <definedName name="ClaimsRejectionRatio3">'[2]PS2'!$BX$19</definedName>
    <definedName name="CoColumns">#REF!</definedName>
    <definedName name="CoHasMI">#REF!</definedName>
    <definedName name="CoIsACooperativeInsurer">#REF!</definedName>
    <definedName name="com">'[3]A'!$B$1</definedName>
    <definedName name="CoName">'[4]main'!$E$5</definedName>
    <definedName name="CorpGov131a">#REF!</definedName>
    <definedName name="CorpGov132a">#REF!</definedName>
    <definedName name="CorpGov133a">#REF!</definedName>
    <definedName name="CorpGov133b">#REF!</definedName>
    <definedName name="CorpGov133c">#REF!</definedName>
    <definedName name="CorpGov133d">#REF!</definedName>
    <definedName name="CorpGov133e">#REF!</definedName>
    <definedName name="CorpGovPct">'[2]PS4'!$L$11</definedName>
    <definedName name="CoType" localSheetId="16">#REF!</definedName>
    <definedName name="CoType" localSheetId="6">#REF!</definedName>
    <definedName name="CoType">#REF!</definedName>
    <definedName name="CROSSCHECK">#N/A</definedName>
    <definedName name="cy">'[3]A'!$H$5</definedName>
    <definedName name="d">#REF!</definedName>
    <definedName name="Date">#REF!</definedName>
    <definedName name="DeColumns">#REF!</definedName>
    <definedName name="DIM_STATUS">#REF!</definedName>
    <definedName name="DirectPremiumGrowth1">'[2]PS2'!$CX$12</definedName>
    <definedName name="DirectPremiumGrowth2">'[2]PS2'!$CY$12</definedName>
    <definedName name="DirectPremiumGrowth3">'[2]PS2'!$CZ$12</definedName>
    <definedName name="DoColumns">#REF!</definedName>
    <definedName name="dol_rate">#REF!</definedName>
    <definedName name="DOMAIN">#REF!</definedName>
    <definedName name="dst">'[3]A'!$C$67</definedName>
    <definedName name="ee">#REF!</definedName>
    <definedName name="EndDate" localSheetId="16">#REF!</definedName>
    <definedName name="EndDate" localSheetId="6">#REF!</definedName>
    <definedName name="EndDate">#REF!</definedName>
    <definedName name="ENTITY">#REF!</definedName>
    <definedName name="Entity_type">#REF!</definedName>
    <definedName name="ETI_DEC2005_W_REGION_05MAY2006">#REF!</definedName>
    <definedName name="f" hidden="1">#REF!</definedName>
    <definedName name="fffff" hidden="1">#REF!</definedName>
    <definedName name="FORMAT">#REF!</definedName>
    <definedName name="FREQUENCY_NUM">#REF!</definedName>
    <definedName name="fst">'[3]A'!$C$66</definedName>
    <definedName name="GBP">#REF!</definedName>
    <definedName name="Heading">#REF!</definedName>
    <definedName name="INFORCE_TERMINATED">#REF!</definedName>
    <definedName name="InsuredGrowth1">'[2]PS2'!$CX$6</definedName>
    <definedName name="InsuredGrowth2">'[2]PS2'!$CY$6</definedName>
    <definedName name="InsuredGrowth3">'[2]PS2'!$CZ$6</definedName>
    <definedName name="INT_RATE">#REF!</definedName>
    <definedName name="IS">'[1]BSIS'!$A$200:$I$323</definedName>
    <definedName name="isLifeCo">'[4]main'!$F$24</definedName>
    <definedName name="isMBA" localSheetId="16">#REF!</definedName>
    <definedName name="isMBA" localSheetId="6">#REF!</definedName>
    <definedName name="isMBA">#REF!</definedName>
    <definedName name="isNLco">'[4]main'!$F$25</definedName>
    <definedName name="isNonMBA" localSheetId="16">#REF!</definedName>
    <definedName name="isNonMBA" localSheetId="6">#REF!</definedName>
    <definedName name="isNonMBA">#REF!</definedName>
    <definedName name="isValidCoType">'[4]main'!$F$23</definedName>
    <definedName name="it">'[3]A'!$C$69</definedName>
    <definedName name="L_Adjust">'[5]Links'!$H$1:$H$65536</definedName>
    <definedName name="L_AJE_Tot">'[5]Links'!$G$1:$G$65536</definedName>
    <definedName name="L_CY_Beg">'[5]Links'!$F$1:$F$65536</definedName>
    <definedName name="L_CY_End">'[5]Links'!$J$1:$J$65536</definedName>
    <definedName name="L_PY_End">'[5]Links'!$K$1:$K$65536</definedName>
    <definedName name="L_RJE_Tot">'[5]Links'!$I$1:$I$65536</definedName>
    <definedName name="LeverageRatio">#REF!</definedName>
    <definedName name="lgt">'[3]A'!$C$71</definedName>
    <definedName name="LiquidityRatio">#REF!</definedName>
    <definedName name="LNDESC">'[1]MACROS'!$K$4:$L$62</definedName>
    <definedName name="LRF300.2">#REF!</definedName>
    <definedName name="Majors">'[6]Impairment Data'!$A$1:$A$4</definedName>
    <definedName name="MaxDate">#REF!</definedName>
    <definedName name="MinDate">#REF!</definedName>
    <definedName name="MOSRatio">#REF!</definedName>
    <definedName name="MOSRation">#REF!</definedName>
    <definedName name="NB">#REF!</definedName>
    <definedName name="NeColumns">#REF!</definedName>
    <definedName name="none">#REF!</definedName>
    <definedName name="NONETI_DEC2005_W_REGION_05MAY2006">#REF!</definedName>
    <definedName name="NZD">#REF!</definedName>
    <definedName name="ODB_DATA_TYPE">#REF!</definedName>
    <definedName name="OpExpRatio1">#REF!</definedName>
    <definedName name="OpExpRatio2">#REF!</definedName>
    <definedName name="OpExpRatio3">#REF!</definedName>
    <definedName name="ot">'[3]A'!$C$72</definedName>
    <definedName name="OUTPUT">'[1]BSIS'!$A$6</definedName>
    <definedName name="PAGE_02">#N/A</definedName>
    <definedName name="PAGE_03">#N/A</definedName>
    <definedName name="PAGE_04">#N/A</definedName>
    <definedName name="PAGE_05">#N/A</definedName>
    <definedName name="PAGE_06">#N/A</definedName>
    <definedName name="PAGE_07">#N/A</definedName>
    <definedName name="PAGE_08">#N/A</definedName>
    <definedName name="PAGE_09">#N/A</definedName>
    <definedName name="PAGE_10">#REF!</definedName>
    <definedName name="PAGE_11">#N/A</definedName>
    <definedName name="PAGE_12">#N/A</definedName>
    <definedName name="PAGE_13">#N/A</definedName>
    <definedName name="PAGE_14">#N/A</definedName>
    <definedName name="PAGE_15">#N/A</definedName>
    <definedName name="PAGE_16">#N/A</definedName>
    <definedName name="PAGE_17">#N/A</definedName>
    <definedName name="PAGE_18">#N/A</definedName>
    <definedName name="PAGE_20">#N/A</definedName>
    <definedName name="PAGE_21">#N/A</definedName>
    <definedName name="PAGE_33">#N/A</definedName>
    <definedName name="PAGE_34">#N/A</definedName>
    <definedName name="PAGE_35">#N/A</definedName>
    <definedName name="PAGE_37">#N/A</definedName>
    <definedName name="PAGE10">#REF!</definedName>
    <definedName name="PAGE11">#REF!</definedName>
    <definedName name="PAGE14">#REF!</definedName>
    <definedName name="PAGE22">#REF!</definedName>
    <definedName name="PAGE23">#REF!</definedName>
    <definedName name="PAGE29">#REF!</definedName>
    <definedName name="PAGE31">#REF!</definedName>
    <definedName name="PAGE32">#REF!</definedName>
    <definedName name="PAGE33">#REF!</definedName>
    <definedName name="PAGE39">#REF!</definedName>
    <definedName name="PREPOPULATE">#REF!</definedName>
    <definedName name="_xlnm.Print_Area" localSheetId="4">'OCI'!$B$2:$AA$29</definedName>
    <definedName name="_xlnm.Print_Area" localSheetId="17">'SEGFUND'!$B$1:$BG$292</definedName>
    <definedName name="_xlnm.Print_Area" localSheetId="2">'SOFP'!$C$2:$Z$340</definedName>
    <definedName name="Print_Area_MI">#REF!</definedName>
    <definedName name="pt">'[3]A'!$C$65</definedName>
    <definedName name="q">#REF!</definedName>
    <definedName name="RBCratio_CY">'[2]RBC-x17'!$E$14</definedName>
    <definedName name="rCName">#REF!</definedName>
    <definedName name="REPORTING_CONS">#REF!</definedName>
    <definedName name="REPORTING_CONSOLIDATION">#REF!</definedName>
    <definedName name="rMandatory">#REF!</definedName>
    <definedName name="rOptional">#REF!</definedName>
    <definedName name="Rule_application_level">#REF!</definedName>
    <definedName name="rUnique">#REF!</definedName>
    <definedName name="rWName">#REF!</definedName>
    <definedName name="S_Adjust_Data">'[5]Lead (Orig)'!$I$1:$I$948</definedName>
    <definedName name="S_AJE_Tot_Data">'[5]Lead (Orig)'!$H$1:$H$948</definedName>
    <definedName name="S_CY_Beg_Data">'[5]Lead (Orig)'!$F$1:$F$948</definedName>
    <definedName name="S_CY_End_Data">'[5]Lead (Orig)'!$K$1:$K$948</definedName>
    <definedName name="S_PY_End_Data">'[5]Lead (Orig)'!$M$1:$M$948</definedName>
    <definedName name="S_RJE_Tot_Data">'[5]Lead (Orig)'!$J$1:$J$948</definedName>
    <definedName name="sched24_DivDue">'[7]24'!$I$2975</definedName>
    <definedName name="SchedA1_BondsValueTypeCY">'[8]A1'!$T$110</definedName>
    <definedName name="schedA1_LA">'[8]A1'!$U$110</definedName>
    <definedName name="schedA1_NLA">'[8]A1'!$V$110</definedName>
    <definedName name="schedA1_NotAdmitted">'[8]A1'!$W$110</definedName>
    <definedName name="schedA2_LA">'[8]A2'!$T$46</definedName>
    <definedName name="schedA2_NLA">'[8]A2'!$U$46</definedName>
    <definedName name="schedA2_notAdmitted">'[8]A2'!$V$46</definedName>
    <definedName name="SchedA2_TBillsValueTypeCY">'[8]A2'!$S$46</definedName>
    <definedName name="schedB_Encumbrances">'[8]B'!$S$85</definedName>
    <definedName name="schedB_LA">'[8]B'!$T$85</definedName>
    <definedName name="schedB_NLA">'[8]B'!$U$85</definedName>
    <definedName name="schedB_notAdmitted">'[8]B'!$V$85</definedName>
    <definedName name="SchedB_StocksValueTypeCY">'[8]B'!$R$85</definedName>
    <definedName name="SchedC_basis1">'[8]C'!$P$43</definedName>
    <definedName name="schedC_basis2">'[8]C'!$P$44</definedName>
    <definedName name="schedC_basis3">'[8]C'!$P$45</definedName>
    <definedName name="schedC_encumb1">'[8]C'!$Q$43</definedName>
    <definedName name="schedC_encumb2">'[8]C'!$Q$44</definedName>
    <definedName name="schedC_encumb3">'[8]C'!$Q$45</definedName>
    <definedName name="schedC_LA1">'[8]C'!$R$43</definedName>
    <definedName name="schedC_LA2">'[8]C'!$R$44</definedName>
    <definedName name="schedC_LA3">'[8]C'!$R$45</definedName>
    <definedName name="schedC_NLA1">'[8]C'!$S$43</definedName>
    <definedName name="schedC_NLA2">'[8]C'!$S$44</definedName>
    <definedName name="schedC_NLA3">'[8]C'!$S$45</definedName>
    <definedName name="schedC_notAdmitted1">'[8]C'!$T$43</definedName>
    <definedName name="schedC_NotAdmitted2">'[8]C'!$T$44</definedName>
    <definedName name="schedC_notAdmitted3">'[8]C'!$T$45</definedName>
    <definedName name="schedD_LA">'[8]D'!$Y$23</definedName>
    <definedName name="schedD_NLA">'[8]D'!$Z$23</definedName>
    <definedName name="schedD_notAdmitted">'[8]D'!$AA$23</definedName>
    <definedName name="schedE_LA">'[8]E'!$U$22</definedName>
    <definedName name="schedE_NLA">'[8]E'!$V$22</definedName>
    <definedName name="schedE_NotAdmitted">'[8]E'!$W$22</definedName>
    <definedName name="schedF_LA">'[8]F'!$R$1060</definedName>
    <definedName name="schedF_NLA">'[8]F'!$S$1060</definedName>
    <definedName name="schedF_notAdmitted">'[8]F'!$T$1060</definedName>
    <definedName name="schedG_LA">'[8]G'!$P$22</definedName>
    <definedName name="schedG_NLA">'[8]G'!$Q$22</definedName>
    <definedName name="schedG_notAdmitted">'[8]G'!$R$22</definedName>
    <definedName name="schedH_LA">'[8]H'!$P$22</definedName>
    <definedName name="schedH_NLA">'[8]H'!$Q$22</definedName>
    <definedName name="schedH_notAdmitted">'[8]H'!$R$22</definedName>
    <definedName name="schedI_LA">'[8]I'!$P$23</definedName>
    <definedName name="schedI_NLA">'[8]I'!$Q$23</definedName>
    <definedName name="schedI_notAdmitted">'[8]I'!$R$23</definedName>
    <definedName name="schedJ_LA">'[8]J'!$P$34</definedName>
    <definedName name="schedJ_NLA">'[8]J'!$Q$34</definedName>
    <definedName name="schedJ_notAdmitted">'[8]J'!$R$34</definedName>
    <definedName name="schedK_basis">'[8]K'!$S$29</definedName>
    <definedName name="schedK_encumb">'[8]K'!$T$29</definedName>
    <definedName name="schedK_LA">'[8]K'!$U$29</definedName>
    <definedName name="schedK_NLA">'[8]K'!$V$29</definedName>
    <definedName name="schedK_notAdmitted">'[8]K'!$W$29</definedName>
    <definedName name="schedL_CoHLA">'[8]L'!$V$112</definedName>
    <definedName name="schedL_CoHNLA">'[8]L'!$W$112</definedName>
    <definedName name="schedL_CoHnotAdmitted">'[8]L'!$X$112</definedName>
    <definedName name="schedL_LA2">'[8]L'!$V$113</definedName>
    <definedName name="schedL_NLA2">'[8]L'!$W$113</definedName>
    <definedName name="schedL_notAdmitted2">'[8]L'!$X$113</definedName>
    <definedName name="schedM_hardwareAdmitted">'[8]M'!$N$143</definedName>
    <definedName name="schedM_hardwareLA">'[8]M'!$K$143</definedName>
    <definedName name="schedM_hardwareNA">'[8]M'!$M$143</definedName>
    <definedName name="schedM_hardwareNLA">'[8]M'!$L$143</definedName>
    <definedName name="schedM_softwareAdmitted">'[8]M'!$N$142</definedName>
    <definedName name="schedM_softwareLA">'[8]M'!$K$142</definedName>
    <definedName name="schedM_SoftwareNA">'[8]M'!$M$142</definedName>
    <definedName name="schedM_softwareNLA">'[8]M'!$L$142</definedName>
    <definedName name="schedN_Admitted">'[8]N'!$O$36</definedName>
    <definedName name="schedN_LA">'[8]N'!$L$36</definedName>
    <definedName name="schedN_NLA">'[8]N'!$M$36</definedName>
    <definedName name="schedN_notAdmitted">'[8]N'!$N$36</definedName>
    <definedName name="schedO_Admitted">'[8]O'!$P$38</definedName>
    <definedName name="schedO_LA">'[8]O'!$M$38</definedName>
    <definedName name="schedO_NLA">'[8]O'!$N$38</definedName>
    <definedName name="schedO_notAdmitted">'[8]O'!$O$38</definedName>
    <definedName name="schedP_Admitted">'[8]P'!$P$45</definedName>
    <definedName name="schedP_LA">'[8]P'!$M$45</definedName>
    <definedName name="schedP_NLA">'[8]P'!$N$45</definedName>
    <definedName name="schedP_notAdmitted">'[8]P'!$O$45</definedName>
    <definedName name="schedQ_admitted">'[8]Q'!$Q$36</definedName>
    <definedName name="schedQ_LA">'[8]Q'!$N$36</definedName>
    <definedName name="schedQ_NLA">'[8]Q'!$O$36</definedName>
    <definedName name="schedQ_notAdmitted">'[8]Q'!$P$36</definedName>
    <definedName name="schedS_Admitted">'[8]S'!$K$25</definedName>
    <definedName name="schedS_LA">'[8]S'!$H$25</definedName>
    <definedName name="schedS_NLA">'[8]S'!$I$25</definedName>
    <definedName name="schedS_notAdmitted">'[8]S'!$J$25</definedName>
    <definedName name="schedU1_LA">'[8]U1'!$E$44</definedName>
    <definedName name="schedU1_NLA">'[8]U1'!$F$44</definedName>
    <definedName name="schedU1_notAdmitted">'[8]U1'!$G$44</definedName>
    <definedName name="SEVERITY">#REF!</definedName>
    <definedName name="StartDate">'[4]main'!$E$7</definedName>
    <definedName name="STATUS">#REF!</definedName>
    <definedName name="STATUSD">'[9]Lists'!$K$2:$K$6</definedName>
    <definedName name="TaColumns">#REF!</definedName>
    <definedName name="TB">'[1]tb'!$A$1:$B$330</definedName>
    <definedName name="TextRefCopy1">#REF!</definedName>
    <definedName name="TextRefCopy10">#REF!</definedName>
    <definedName name="TextRefCopy11">#REF!</definedName>
    <definedName name="TextRefCopy12">#REF!</definedName>
    <definedName name="TextRefCopy13">#REF!</definedName>
    <definedName name="TextRefCopy14">#REF!</definedName>
    <definedName name="TextRefCopy15">#REF!</definedName>
    <definedName name="TextRefCopy16">#REF!</definedName>
    <definedName name="TextRefCopy17">#REF!</definedName>
    <definedName name="TextRefCopy18">#REF!</definedName>
    <definedName name="TextRefCopy19">#REF!</definedName>
    <definedName name="TextRefCopy2">#REF!</definedName>
    <definedName name="TextRefCopy20">#REF!</definedName>
    <definedName name="TextRefCopy21">#REF!</definedName>
    <definedName name="TextRefCopy22">#REF!</definedName>
    <definedName name="TextRefCopy23">#REF!</definedName>
    <definedName name="TextRefCopy24">#REF!</definedName>
    <definedName name="TextRefCopy25">#REF!</definedName>
    <definedName name="TextRefCopy26">#REF!</definedName>
    <definedName name="TextRefCopy27">#REF!</definedName>
    <definedName name="TextRefCopy28">#REF!</definedName>
    <definedName name="TextRefCopy29">#REF!</definedName>
    <definedName name="TextRefCopy3">#REF!</definedName>
    <definedName name="TextRefCopy30">#REF!</definedName>
    <definedName name="TextRefCopy31">#REF!</definedName>
    <definedName name="TextRefCopy32">#REF!</definedName>
    <definedName name="TextRefCopy33">#REF!</definedName>
    <definedName name="TextRefCopy34">#REF!</definedName>
    <definedName name="TextRefCopy35">#REF!</definedName>
    <definedName name="TextRefCopy36">#REF!</definedName>
    <definedName name="TextRefCopy37">#REF!</definedName>
    <definedName name="TextRefCopy38">#REF!</definedName>
    <definedName name="TextRefCopy39">#REF!</definedName>
    <definedName name="TextRefCopy4">#REF!</definedName>
    <definedName name="TextRefCopy40">#REF!</definedName>
    <definedName name="TextRefCopy41">#REF!</definedName>
    <definedName name="TextRefCopy5">#REF!</definedName>
    <definedName name="TextRefCopy6">#REF!</definedName>
    <definedName name="TextRefCopy7">#REF!</definedName>
    <definedName name="TextRefCopy8">#REF!</definedName>
    <definedName name="TextRefCopy9">#REF!</definedName>
    <definedName name="TextRefCopyRangeCount" hidden="1">1</definedName>
    <definedName name="TimeToPay1">'[2]PS2'!$AG$31</definedName>
    <definedName name="TimeToPay2">'[2]PS2'!$AH$31</definedName>
    <definedName name="TimeToPay3">'[2]PS2'!$AI$31</definedName>
    <definedName name="top">'[10]Main'!$E$3</definedName>
    <definedName name="tp">'[3]wbs'!$G$25</definedName>
    <definedName name="tppy">'[3]wbs'!$M$25</definedName>
    <definedName name="UNIT_CDE">#REF!</definedName>
    <definedName name="USD">#REF!</definedName>
    <definedName name="useRBC2">'[4]main'!$F$30</definedName>
    <definedName name="UWcostRatio_1">#REF!</definedName>
    <definedName name="UWcostRatio1">#REF!</definedName>
    <definedName name="UWcostRatio2">#REF!</definedName>
    <definedName name="UWcostRatio3">#REF!</definedName>
    <definedName name="VaColumns">#REF!</definedName>
    <definedName name="vat">'[3]A'!$C$68</definedName>
    <definedName name="WorkingDays">#REF!</definedName>
    <definedName name="wt">'[3]A'!$C$70</definedName>
    <definedName name="X_RATE">#REF!</definedName>
    <definedName name="Xrate">'[12]Main'!$B$4</definedName>
    <definedName name="Year1MI">'[2]PS4'!$P$5</definedName>
    <definedName name="YEdate">'[2]p1'!$G$3</definedName>
    <definedName name="Yr">'[12]Main'!$B$3</definedName>
    <definedName name="Z_DD364770_73A1_4C6D_9516_629A57F0EB18_.wvu.Cols" localSheetId="20" hidden="1">'D'!#REF!</definedName>
    <definedName name="Z_DD364770_73A1_4C6D_9516_629A57F0EB18_.wvu.Cols" localSheetId="21" hidden="1">'E'!#REF!</definedName>
    <definedName name="Z_DD364770_73A1_4C6D_9516_629A57F0EB18_.wvu.Cols" localSheetId="22" hidden="1">'F'!#REF!</definedName>
    <definedName name="Z_DD364770_73A1_4C6D_9516_629A57F0EB18_.wvu.Cols" localSheetId="23" hidden="1">'G'!#REF!</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comments23.xml><?xml version="1.0" encoding="utf-8"?>
<comments xmlns="http://schemas.openxmlformats.org/spreadsheetml/2006/main">
  <authors>
    <author>Allan M. Abella</author>
  </authors>
  <commentList>
    <comment ref="H9" authorId="0">
      <text>
        <r>
          <rPr>
            <b/>
            <sz val="9"/>
            <rFont val="Tahoma"/>
            <family val="2"/>
          </rPr>
          <t>Allan M. Abella:</t>
        </r>
        <r>
          <rPr>
            <sz val="9"/>
            <rFont val="Tahoma"/>
            <family val="2"/>
          </rPr>
          <t xml:space="preserve">
Asset Account as Ceding Company</t>
        </r>
      </text>
    </comment>
  </commentList>
</comments>
</file>

<file path=xl/comments3.xml><?xml version="1.0" encoding="utf-8"?>
<comments xmlns="http://schemas.openxmlformats.org/spreadsheetml/2006/main">
  <authors>
    <author>Bryan Howell Y. Zapanta</author>
    <author>Mark Eugene Samson</author>
  </authors>
  <commentList>
    <comment ref="V8" authorId="0">
      <text>
        <r>
          <rPr>
            <b/>
            <sz val="9"/>
            <rFont val="Tahoma"/>
            <family val="2"/>
          </rPr>
          <t xml:space="preserve">IC : Input date
</t>
        </r>
        <r>
          <rPr>
            <sz val="9"/>
            <rFont val="Tahoma"/>
            <family val="2"/>
          </rPr>
          <t>Example: if current quarter is 30 September 2019 then input admitted balances as of 30 June 2019</t>
        </r>
      </text>
    </comment>
    <comment ref="X8" authorId="0">
      <text>
        <r>
          <rPr>
            <b/>
            <sz val="9"/>
            <rFont val="Tahoma"/>
            <family val="2"/>
          </rPr>
          <t xml:space="preserve">IC : Input date
</t>
        </r>
        <r>
          <rPr>
            <sz val="9"/>
            <rFont val="Tahoma"/>
            <family val="2"/>
          </rPr>
          <t xml:space="preserve">
Example: if current quarter is 30 September 2019 then input admitted balances as of 31 March 2019</t>
        </r>
      </text>
    </comment>
    <comment ref="Z8" authorId="0">
      <text>
        <r>
          <rPr>
            <b/>
            <sz val="9"/>
            <rFont val="Tahoma"/>
            <family val="2"/>
          </rPr>
          <t xml:space="preserve">IC : Input date
</t>
        </r>
        <r>
          <rPr>
            <sz val="9"/>
            <rFont val="Tahoma"/>
            <family val="2"/>
          </rPr>
          <t>Example: if current quarter is 30 September 2019 then input admitted balances as of 31 December 2018</t>
        </r>
      </text>
    </comment>
    <comment ref="E248" authorId="1">
      <text>
        <r>
          <rPr>
            <b/>
            <sz val="9"/>
            <rFont val="Tahoma"/>
            <family val="2"/>
          </rPr>
          <t>Mark Eugene Samson:</t>
        </r>
        <r>
          <rPr>
            <sz val="9"/>
            <rFont val="Tahoma"/>
            <family val="2"/>
          </rPr>
          <t xml:space="preserve">
Suggest to revise account name and definition iin SCA
Ok- Rent Payable as suggested by 
</t>
        </r>
      </text>
    </comment>
  </commentList>
</comments>
</file>

<file path=xl/sharedStrings.xml><?xml version="1.0" encoding="utf-8"?>
<sst xmlns="http://schemas.openxmlformats.org/spreadsheetml/2006/main" count="3665" uniqueCount="1027">
  <si>
    <t>INSTRUCTIONS:</t>
  </si>
  <si>
    <t>1. This template is part of the IC Advisory relative to the conduct of PFRS 17 Quantitative Impact Assessment ("QIA").</t>
  </si>
  <si>
    <t>2. It is understood that all the data provided here are solely for the purposes of the said QIA. Accordingly, all the data gathered in the QIA shall be treated with utmost confidentiality.</t>
  </si>
  <si>
    <t>3. This QIA template is divided into four (4) sections, to wit:</t>
  </si>
  <si>
    <t>Section</t>
  </si>
  <si>
    <t>Description</t>
  </si>
  <si>
    <t>Instruction</t>
  </si>
  <si>
    <t>FS</t>
  </si>
  <si>
    <t>The Financial Statement ("FS") Section is composed of Statement of Financial Position ("SFP") and Statement of Comprehensive Income ("SCI"). This Section aims to capture the SFP and SCI amounts once PFRS 17 is applied.</t>
  </si>
  <si>
    <t>Kindly fill-out the required fields. For the definition/description of each account, please refer to the Updated FRF - Standard Chart of Accounts</t>
  </si>
  <si>
    <t>ICA(L)-RCA(L)</t>
  </si>
  <si>
    <t>The (Re)Insurance Contract Asset (Liability) Section is composed of several schedules, similar to the roll forwards required by PFRS 17.</t>
  </si>
  <si>
    <t>Kindly fill-out the required fields. For reference, the related PFRS 17 paragraphs are also provided in the left-most column.</t>
  </si>
  <si>
    <t>Codal Items</t>
  </si>
  <si>
    <t>The Codal Items Section is composed of the following schedules: Policy Loans,  Reinsurance Accounts and Segregated Funds. This Section aims to assess the availability of (re)insurance items subject to admissibility requirements of the Code.</t>
  </si>
  <si>
    <t>Kindly fill-out the required fields.</t>
  </si>
  <si>
    <t>Add'l Items</t>
  </si>
  <si>
    <t>The Add'l Items Section is composed qualitative questions relative to the PFRS 17 accounting policy choices and PFRS 17 preparedness self-assessment of the company.</t>
  </si>
  <si>
    <t>STATEMENT OF FINANCIAL POSITON - PFRS 17 QUANTITATIVE IMPACT ASSESSMENT</t>
  </si>
  <si>
    <t>COMPANY</t>
  </si>
  <si>
    <t>CUT-OFF DATE</t>
  </si>
  <si>
    <t>QUARTER</t>
  </si>
  <si>
    <t>Financial Reporting Framework</t>
  </si>
  <si>
    <t>Change</t>
  </si>
  <si>
    <t>Particulars</t>
  </si>
  <si>
    <t>Market Value</t>
  </si>
  <si>
    <r>
      <t>Balance per books</t>
    </r>
    <r>
      <rPr>
        <b/>
        <sz val="11"/>
        <color rgb="FFFF0000"/>
        <rFont val="Arial"/>
        <family val="2"/>
      </rPr>
      <t xml:space="preserve">
</t>
    </r>
  </si>
  <si>
    <t>Horizontal Analysis</t>
  </si>
  <si>
    <r>
      <t xml:space="preserve">
Non-Ledger Assets/
Non-Ledger Liability </t>
    </r>
    <r>
      <rPr>
        <b/>
        <sz val="11"/>
        <color rgb="FFFFFF00"/>
        <rFont val="Arial"/>
        <family val="2"/>
      </rPr>
      <t xml:space="preserve">
</t>
    </r>
  </si>
  <si>
    <t xml:space="preserve">Non-Admitted Assets
</t>
  </si>
  <si>
    <t>Adjusted Balance</t>
  </si>
  <si>
    <t xml:space="preserve">DD MM YYYY </t>
  </si>
  <si>
    <t>In Amount</t>
  </si>
  <si>
    <t>%</t>
  </si>
  <si>
    <t>DD MM YYY</t>
  </si>
  <si>
    <t>*A</t>
  </si>
  <si>
    <t>B</t>
  </si>
  <si>
    <t>C</t>
  </si>
  <si>
    <t>D</t>
  </si>
  <si>
    <t>E = B + C - D</t>
  </si>
  <si>
    <t>F</t>
  </si>
  <si>
    <t>G = E - F</t>
  </si>
  <si>
    <t>H = (G/F) * 100%</t>
  </si>
  <si>
    <t>I</t>
  </si>
  <si>
    <t>J</t>
  </si>
  <si>
    <t>K</t>
  </si>
  <si>
    <t>ASSETS</t>
  </si>
  <si>
    <t>a</t>
  </si>
  <si>
    <t>Cash and Cash Equivalents</t>
  </si>
  <si>
    <t xml:space="preserve">Cash on Hand </t>
  </si>
  <si>
    <t>Undeposited Collections</t>
  </si>
  <si>
    <t>Petty Cash Fund</t>
  </si>
  <si>
    <t>Commission Fund</t>
  </si>
  <si>
    <t>Policy Loan Fund</t>
  </si>
  <si>
    <t>Documentary Stamps Fund</t>
  </si>
  <si>
    <t>Revolving Fund</t>
  </si>
  <si>
    <t>Other Funds</t>
  </si>
  <si>
    <t xml:space="preserve">Cash in Banks </t>
  </si>
  <si>
    <t>Current - Peso</t>
  </si>
  <si>
    <t>Current - Foreign</t>
  </si>
  <si>
    <t>Savings - Peso</t>
  </si>
  <si>
    <t>Savings - Foreign</t>
  </si>
  <si>
    <t>E-Money</t>
  </si>
  <si>
    <t>Cash Equivalents</t>
  </si>
  <si>
    <t>Time Deposits</t>
  </si>
  <si>
    <t xml:space="preserve">Peso Currency </t>
  </si>
  <si>
    <t>Foreign Currency</t>
  </si>
  <si>
    <t>Others</t>
  </si>
  <si>
    <t>Allowance for Expected Credit Losses</t>
  </si>
  <si>
    <t>Insurance Contract Assets</t>
  </si>
  <si>
    <t>Direct Insurance Business</t>
  </si>
  <si>
    <t>2.1.1</t>
  </si>
  <si>
    <t>Assets (Liabilities) for Remaining Coverage</t>
  </si>
  <si>
    <t>2.1.2</t>
  </si>
  <si>
    <t>Assets (Liabilities) for Incurred Claims</t>
  </si>
  <si>
    <t>2.1.3</t>
  </si>
  <si>
    <t>Assets (Liabilities) for Pre-recognition Cash Flows</t>
  </si>
  <si>
    <t>Reinsurance Contract Issued</t>
  </si>
  <si>
    <t>2.2.1</t>
  </si>
  <si>
    <t>2.2.3</t>
  </si>
  <si>
    <t>Reinsurance Contract Assets</t>
  </si>
  <si>
    <t>Financial Assets at Fair Value Through Profit or Loss (FVTPL)</t>
  </si>
  <si>
    <t>Securities Held for Trading</t>
  </si>
  <si>
    <t>Trading Debt Securities - Government</t>
  </si>
  <si>
    <t>Trading Debt Securities - Private</t>
  </si>
  <si>
    <t>Trading Equity Securities</t>
  </si>
  <si>
    <t>Trading Investment Funds</t>
  </si>
  <si>
    <t>Mutual Funds and Unit Investment Trusts</t>
  </si>
  <si>
    <t>Real Estate Investment Trusts</t>
  </si>
  <si>
    <t>Financial Assets Designated at Fair Value Through Profit or Loss (DFVTPL)</t>
  </si>
  <si>
    <t>Debt Securities - Government</t>
  </si>
  <si>
    <t>Debt Securities - Private</t>
  </si>
  <si>
    <t>Derivative Assets</t>
  </si>
  <si>
    <t>Foreign Exchange Contracts</t>
  </si>
  <si>
    <t xml:space="preserve">Forward Foreign Exchange Contracts </t>
  </si>
  <si>
    <t xml:space="preserve">Cross Currency Interest Rate Swap </t>
  </si>
  <si>
    <t xml:space="preserve">Foreign Exchange Futures </t>
  </si>
  <si>
    <t>Foreign Exchange Options Contracts</t>
  </si>
  <si>
    <t>Other Foreign Exchange Contracts</t>
  </si>
  <si>
    <t>Interest Rate Contracts</t>
  </si>
  <si>
    <t>Interest Rate Forwards</t>
  </si>
  <si>
    <t>Interest Rate Swaps</t>
  </si>
  <si>
    <t>Interest Rate Futures</t>
  </si>
  <si>
    <t>Interest Rate Option Contracts</t>
  </si>
  <si>
    <t>Other Interest Rate Contracts</t>
  </si>
  <si>
    <t>Equity Contracts</t>
  </si>
  <si>
    <t>Equity Derivatives Forwards</t>
  </si>
  <si>
    <t>Equity Swap</t>
  </si>
  <si>
    <t>Equity Derivative Futures</t>
  </si>
  <si>
    <t>Equity Options Contracts</t>
  </si>
  <si>
    <t>Other Equity Contracts</t>
  </si>
  <si>
    <t>Credit Derivative Contracts</t>
  </si>
  <si>
    <t>Credit Default Swaps</t>
  </si>
  <si>
    <t>Credit Spread Option</t>
  </si>
  <si>
    <t>Other Credit Derivative Contracts</t>
  </si>
  <si>
    <t>Financial Assets at Fair Value Through Other Comprehensive Income (FVOCI)</t>
  </si>
  <si>
    <t>Debt Securities at FVOCI - Government</t>
  </si>
  <si>
    <t>Capital Investment / Mandatory Security Deposit</t>
  </si>
  <si>
    <t>Debt Securities at FVOCI - Private</t>
  </si>
  <si>
    <t>Investment in Equity Securities Designated at FVOCI</t>
  </si>
  <si>
    <t>Listed Securities</t>
  </si>
  <si>
    <t>Unlisted Securities</t>
  </si>
  <si>
    <t>Investment Securities at Amortized Cost (AC)</t>
  </si>
  <si>
    <t>Debt Securities at AC - Government</t>
  </si>
  <si>
    <t>Capital Investment/Mandatory Security Deposit</t>
  </si>
  <si>
    <t>Unamortized (Discount)/Premium</t>
  </si>
  <si>
    <t>Debt Securities at AC - Private</t>
  </si>
  <si>
    <t>Investment Funds and Other Deposits at AC</t>
  </si>
  <si>
    <t>Loans and Receivables</t>
  </si>
  <si>
    <t>Real Estate Mortgage Loans</t>
  </si>
  <si>
    <t>Collateral Loans</t>
  </si>
  <si>
    <t>Guaranteed Loans</t>
  </si>
  <si>
    <t>Chattel Mortgage Loans</t>
  </si>
  <si>
    <t>Notes Receivable</t>
  </si>
  <si>
    <t>Housing Loans</t>
  </si>
  <si>
    <t>Car Loans</t>
  </si>
  <si>
    <t>Low Cost Housing</t>
  </si>
  <si>
    <t>Purchase Money Mortgages</t>
  </si>
  <si>
    <t>Sales Contract Receivables</t>
  </si>
  <si>
    <t>Salary Loans</t>
  </si>
  <si>
    <t>Other Loans Receivables</t>
  </si>
  <si>
    <t>Other Receivables</t>
  </si>
  <si>
    <t>Advances to Agents (Agents Accounts) / Employees</t>
  </si>
  <si>
    <t>Operating Lease Receivables</t>
  </si>
  <si>
    <t>Finance Lease Receivables</t>
  </si>
  <si>
    <t>Investment Income Due and Accrued</t>
  </si>
  <si>
    <t>Accrued Interest Income - Cash Equivalents</t>
  </si>
  <si>
    <t>Accrued Interest Income - Financial Assets at FVTPL</t>
  </si>
  <si>
    <t>Financial Assets DFVTPL</t>
  </si>
  <si>
    <t>Accrued Interest Income - Financial Assets at FVOCI</t>
  </si>
  <si>
    <t>Accrued Interest Income - Investment at Amortized Cost</t>
  </si>
  <si>
    <t>Accrued Interest Income - Loans and Receivables</t>
  </si>
  <si>
    <t>Low Cost Housing Loans</t>
  </si>
  <si>
    <t>Sales Contract Receivable</t>
  </si>
  <si>
    <t>Accrued Dividends</t>
  </si>
  <si>
    <t>Securities Held for Trading - Trading Equity Securities</t>
  </si>
  <si>
    <t>Equity Securities Designated at FVOCI</t>
  </si>
  <si>
    <r>
      <t xml:space="preserve">Accrued Interest Income </t>
    </r>
    <r>
      <rPr>
        <sz val="11"/>
        <color rgb="FFFF0000"/>
        <rFont val="Arial"/>
        <family val="2"/>
      </rPr>
      <t xml:space="preserve">- </t>
    </r>
    <r>
      <rPr>
        <sz val="11"/>
        <color theme="1"/>
        <rFont val="Arial"/>
        <family val="2"/>
      </rPr>
      <t>Security Fund Contribution</t>
    </r>
  </si>
  <si>
    <t>Accrued Investment Income - Others</t>
  </si>
  <si>
    <t>Investments in Subsidiaries, Associates and Joint Ventures</t>
  </si>
  <si>
    <t>Investment in Subsidiaries</t>
  </si>
  <si>
    <t>Investment in Associates</t>
  </si>
  <si>
    <t>Investment in Joint Ventures</t>
  </si>
  <si>
    <t xml:space="preserve">Segregated Fund Assets </t>
  </si>
  <si>
    <t>Property and Equipment</t>
  </si>
  <si>
    <t>Land - at Cost</t>
  </si>
  <si>
    <t>Building and Building Improvements - at Cost</t>
  </si>
  <si>
    <t>Accumulated Depreciation - Building and Building Improvements</t>
  </si>
  <si>
    <t>Leasehold Improvements - at Cost</t>
  </si>
  <si>
    <t>Accumulated Depreciation - Leasehold Improvements</t>
  </si>
  <si>
    <t>IT Equipment - at Cost</t>
  </si>
  <si>
    <t>Accumulated Depreciation - IT Equipment</t>
  </si>
  <si>
    <t>Transportation Equipment - at Cost</t>
  </si>
  <si>
    <t>Accumulated Depreciation - Transportation Equipment</t>
  </si>
  <si>
    <t>Office Furniture, Fixtures and Equipment - at Cost</t>
  </si>
  <si>
    <t>Accumulated Depreciation – Office Furniture, Fixtures and Equipment</t>
  </si>
  <si>
    <t>Revaluation Increment</t>
  </si>
  <si>
    <t>Accumulated Depreciation - Revaluation Increment</t>
  </si>
  <si>
    <t>Accumulated Impairment Losses</t>
  </si>
  <si>
    <t>Construction Work-in-Progress</t>
  </si>
  <si>
    <t>Investment Property</t>
  </si>
  <si>
    <t>Land - at Fair Value</t>
  </si>
  <si>
    <t>Building and Building Improvements - at Fair Value</t>
  </si>
  <si>
    <t>Foreclosed Properties</t>
  </si>
  <si>
    <t>Right-of-Use (ROU) Asset</t>
  </si>
  <si>
    <t>ROU Asset - Property and Equipment</t>
  </si>
  <si>
    <t>Accumulated Depreciation - ROU Asset - Property and Equipment</t>
  </si>
  <si>
    <t>Accumulated Impairment losses - ROU Asset - Property and Equipment</t>
  </si>
  <si>
    <t>ROU Asset - at Fair Value</t>
  </si>
  <si>
    <t>ROU - at Cost</t>
  </si>
  <si>
    <t>14.3.1</t>
  </si>
  <si>
    <t>Accumulated Depreciation - ROU Asset</t>
  </si>
  <si>
    <t>14.3.2</t>
  </si>
  <si>
    <t>Non-Current Assets Held for Sale</t>
  </si>
  <si>
    <t>Security Fund Contribution</t>
  </si>
  <si>
    <t>Allowance for Credit Losses</t>
  </si>
  <si>
    <t>Net Pension Asset</t>
  </si>
  <si>
    <t>Derivative Assets Held for Hedging</t>
  </si>
  <si>
    <t>Fair Value Hedge</t>
  </si>
  <si>
    <t>Cash Flow Hedge</t>
  </si>
  <si>
    <t>Hedges of a Net Investment in Foreign Operation</t>
  </si>
  <si>
    <t>Deferred Tax Assets</t>
  </si>
  <si>
    <t>Other Assets </t>
  </si>
  <si>
    <t>TOTAL ASSETS</t>
  </si>
  <si>
    <t>LIABILITIES</t>
  </si>
  <si>
    <t>l</t>
  </si>
  <si>
    <t xml:space="preserve">Insurance Contract Liabilities </t>
  </si>
  <si>
    <t>Reinsurance Contract Liabilities</t>
  </si>
  <si>
    <t>Segregated Fund Liabilities</t>
  </si>
  <si>
    <t>Income Tax Payable</t>
  </si>
  <si>
    <t>Other Taxes Payable</t>
  </si>
  <si>
    <t>Other Payables</t>
  </si>
  <si>
    <t>SSS Premiums Payable</t>
  </si>
  <si>
    <t>SSS Loans Payable</t>
  </si>
  <si>
    <t>Pag-IBIG Premiums Payable</t>
  </si>
  <si>
    <t>Pag-IBIG Loans Payable</t>
  </si>
  <si>
    <t>Philhealth Premiums Payable</t>
  </si>
  <si>
    <t>Rent Payable</t>
  </si>
  <si>
    <t>Accrued Utilities</t>
  </si>
  <si>
    <t>Accrued Services</t>
  </si>
  <si>
    <t>Accrual for Unused Compensated Absences</t>
  </si>
  <si>
    <t>Other Accrued Expenses</t>
  </si>
  <si>
    <t>Deferred Income</t>
  </si>
  <si>
    <t>Agency Retirement Plan</t>
  </si>
  <si>
    <t>Agency Group Hospitalization Plan</t>
  </si>
  <si>
    <t>Agency Group Term Plan</t>
  </si>
  <si>
    <t>Agency Cash Bond Deposit</t>
  </si>
  <si>
    <t>Deposit for Real Estate Under Contract to Sell</t>
  </si>
  <si>
    <t>Dividends Payable</t>
  </si>
  <si>
    <t>Financial Liabilities at FVTPL</t>
  </si>
  <si>
    <t>Financial Liabilities Held for Trading</t>
  </si>
  <si>
    <t>Financial Liabilities DFVTPL</t>
  </si>
  <si>
    <t>Derivative Liabilities</t>
  </si>
  <si>
    <t>Notes Payable</t>
  </si>
  <si>
    <t>Lease Liability</t>
  </si>
  <si>
    <t>Net Pension Obligation</t>
  </si>
  <si>
    <t>Accrual for Long-Term Employee Benefits</t>
  </si>
  <si>
    <t>Deferred Tax Liabilities </t>
  </si>
  <si>
    <t>Provisions</t>
  </si>
  <si>
    <t>Cash-Settled Share-Based Payment</t>
  </si>
  <si>
    <t>Derivative Liabilities Held for Hedging</t>
  </si>
  <si>
    <t>TOTAL LIABILITIES</t>
  </si>
  <si>
    <t>EQUITY</t>
  </si>
  <si>
    <t>e</t>
  </si>
  <si>
    <t>Capital Stock</t>
  </si>
  <si>
    <t>Preferred Stock</t>
  </si>
  <si>
    <t>Common Stock</t>
  </si>
  <si>
    <t>Statutory Deposit</t>
  </si>
  <si>
    <t>Capital Stock Subscribed</t>
  </si>
  <si>
    <t>Subscription Receivable</t>
  </si>
  <si>
    <t>Deposit for Future Subscription</t>
  </si>
  <si>
    <t>Contributed Surplus</t>
  </si>
  <si>
    <t>Contingency Surplus / Home Office Inward Remittances</t>
  </si>
  <si>
    <t>Capital Paid In Excess of Par</t>
  </si>
  <si>
    <t>Retained Earnings / Home Office Account</t>
  </si>
  <si>
    <t xml:space="preserve">Retained Earnings - Appropriated </t>
  </si>
  <si>
    <t>Retained Earnings - Unappropriated</t>
  </si>
  <si>
    <t>Retained Earnings - Transition Adjustments</t>
  </si>
  <si>
    <t>Retained Earnings - Seed Capital VUL</t>
  </si>
  <si>
    <t xml:space="preserve"> </t>
  </si>
  <si>
    <t>Cost of Share-Based Payment</t>
  </si>
  <si>
    <t>Reserve Accounts</t>
  </si>
  <si>
    <t>Reserve for Remeasurement of Debt Securities at FVOCI</t>
  </si>
  <si>
    <t>Reserve for Remeasurement of Equity Securities at FVOCI</t>
  </si>
  <si>
    <t>Reserve for Remeasurement of Financial Liabilities DFVTPL</t>
  </si>
  <si>
    <t>Reserve for ECL of Investments in Debt Securities at FVOCI</t>
  </si>
  <si>
    <t>Reserve for Cash Flow Hedge</t>
  </si>
  <si>
    <t>Reserve for Hedge of a Net Investment in Foreign Operation</t>
  </si>
  <si>
    <t>Cumulative Foreign Currency Translation</t>
  </si>
  <si>
    <t>Net Finance Income (Expense) from Insurance Contracts</t>
  </si>
  <si>
    <t>Net Finance Income (Expense) from Reinsurance Contracts Held</t>
  </si>
  <si>
    <t>Reserve for share in OCI Items of Subsidiaries, Associates and Joint Venture</t>
  </si>
  <si>
    <t>Reserve for Appraisal Increment - Property and Equipment</t>
  </si>
  <si>
    <t>Remeasurement Gains (Losses) on Retirement Pension Asset (Obligation)</t>
  </si>
  <si>
    <t>Treasury Stock</t>
  </si>
  <si>
    <t>TOTAL NETWORTH</t>
  </si>
  <si>
    <t>TOTAL LIABILITIES AND NETWORTH</t>
  </si>
  <si>
    <t xml:space="preserve">Should be zero </t>
  </si>
  <si>
    <t>NOTE:</t>
  </si>
  <si>
    <t>Balances should be tied up to the amounts used in RBC template</t>
  </si>
  <si>
    <t>STATEMENT OF COMPREHENSIVE INCOME - PFRS 17 QUANTITATIVE IMPACT ASSESSMENT</t>
  </si>
  <si>
    <t>PARTICULARS</t>
  </si>
  <si>
    <t>Ordinary</t>
  </si>
  <si>
    <t>Variable</t>
  </si>
  <si>
    <t>Group and Industrial</t>
  </si>
  <si>
    <t>Accident</t>
  </si>
  <si>
    <t>Health</t>
  </si>
  <si>
    <t>Microinsurance</t>
  </si>
  <si>
    <t>Migrant Workers</t>
  </si>
  <si>
    <t>Annuities</t>
  </si>
  <si>
    <t>TOTAL</t>
  </si>
  <si>
    <t>Horizontal 
Analysis</t>
  </si>
  <si>
    <t>A</t>
  </si>
  <si>
    <t>E</t>
  </si>
  <si>
    <t>G</t>
  </si>
  <si>
    <t>H</t>
  </si>
  <si>
    <t>J = A+B+C+D+E+F+G+H+I</t>
  </si>
  <si>
    <t>INSURANCE REVENUE</t>
  </si>
  <si>
    <t>Insurance Contracts not Measured under Premium Allocation Approach (PAA)</t>
  </si>
  <si>
    <t>a) Insurance Contract Issued</t>
  </si>
  <si>
    <t>51.1.1</t>
  </si>
  <si>
    <t>Amounts Relating to the Changes in Liability for the Remaining Coverage (LRC)</t>
  </si>
  <si>
    <t>IR</t>
  </si>
  <si>
    <t>51.1.1.a</t>
  </si>
  <si>
    <t>Contractual Service Margin (CSM) Recognized for Services Provided</t>
  </si>
  <si>
    <t>51.1.1.b</t>
  </si>
  <si>
    <t>Change in the Risk Adjustment for Non-Financial Risk</t>
  </si>
  <si>
    <t>51.1.1.c</t>
  </si>
  <si>
    <t>Expected Incurred Claims and Other Insurance Service Expenses Incurred for the Period</t>
  </si>
  <si>
    <t>51.1.1.d</t>
  </si>
  <si>
    <t>51.1.2</t>
  </si>
  <si>
    <t>Recovery of Insurance Acquisition Cash Flows</t>
  </si>
  <si>
    <t>b) Reinsurance Contract Issued</t>
  </si>
  <si>
    <t>Amounts Relating to the Changes in LRC</t>
  </si>
  <si>
    <t>CSM recognized for Services Provided</t>
  </si>
  <si>
    <t>Insurance Contracts  Measured under PAA</t>
  </si>
  <si>
    <t>TOTAL INSURANCE REVENUE</t>
  </si>
  <si>
    <t>INSURANCE SERVICE EXPENSES</t>
  </si>
  <si>
    <t>ISE</t>
  </si>
  <si>
    <t>52.a.1</t>
  </si>
  <si>
    <t>Incurred Claims and Other Expenses</t>
  </si>
  <si>
    <t>52.a.2</t>
  </si>
  <si>
    <t xml:space="preserve">Amortization of Insurance Acquisition Cash Flow </t>
  </si>
  <si>
    <t>52.a.3</t>
  </si>
  <si>
    <t>Losses on Onerous Group of Contracts</t>
  </si>
  <si>
    <t>52.a.4</t>
  </si>
  <si>
    <t>Reversal of Losses on Onerous Contracts</t>
  </si>
  <si>
    <t>52.a.5</t>
  </si>
  <si>
    <t>Changes to Liabilities for Incurred Claims</t>
  </si>
  <si>
    <t>52.a.6</t>
  </si>
  <si>
    <t>Impairment of Assets for Insurance Acquisition Cash Flow and Reversal of Impairment Losses</t>
  </si>
  <si>
    <t>52.a.7</t>
  </si>
  <si>
    <t>Other Pre-recognition Cash Flows Assets Derecognized at the Date of Initial Recognition</t>
  </si>
  <si>
    <t>52.b.1</t>
  </si>
  <si>
    <t>52.b.2</t>
  </si>
  <si>
    <t>52.b.3</t>
  </si>
  <si>
    <t>52.b.4</t>
  </si>
  <si>
    <t>52.b.5</t>
  </si>
  <si>
    <t>52.b.6</t>
  </si>
  <si>
    <t>52.b.7</t>
  </si>
  <si>
    <t>TOTAL INSURANCE SERVICE EXPENSES</t>
  </si>
  <si>
    <t>NET EXPENSE FROM REINSURANCE CONTRACTS HELD</t>
  </si>
  <si>
    <t>RC</t>
  </si>
  <si>
    <t>Reinsurance Contracts Measured under PAA</t>
  </si>
  <si>
    <t>Reinsurance Expenses-Contracts not Measured under PAA</t>
  </si>
  <si>
    <t>Amounts relating to the changes in the remaining coverage</t>
  </si>
  <si>
    <t>Expected Claims and Other Expenses Recovery</t>
  </si>
  <si>
    <t>53.2.1.2</t>
  </si>
  <si>
    <t xml:space="preserve">Change in Risk Adjustment for Non-Financial Risk </t>
  </si>
  <si>
    <t>53.2.1.3</t>
  </si>
  <si>
    <t>CSM Recognized for Services Received</t>
  </si>
  <si>
    <t>53.2.1.4</t>
  </si>
  <si>
    <t>Experience Adjustments</t>
  </si>
  <si>
    <t>Other Incurred Directly Attributable Expenses</t>
  </si>
  <si>
    <t>Effect of Changes in the Risk of Non-Performance of the Reinsurers</t>
  </si>
  <si>
    <t>Recovery of Incurred Claims</t>
  </si>
  <si>
    <t>Changes in Fulfillment Cash Flows with No Effect to CSM</t>
  </si>
  <si>
    <t>Adjustments to Incurred Claims</t>
  </si>
  <si>
    <t>Income on Initial Recognition of Onerous Underlying Contracts</t>
  </si>
  <si>
    <t>Reversals of Loss-Recovery Component</t>
  </si>
  <si>
    <t>53.10</t>
  </si>
  <si>
    <t>Changes in the Fulfillment Cash Flow of Reinsurance Contracts Held from Onerous Underlying Contracts</t>
  </si>
  <si>
    <t>TOTAL NET EXPENSES FROM REINSURANCE CONTRACTS HELD</t>
  </si>
  <si>
    <t>INSURANCE SERVICE RESULT</t>
  </si>
  <si>
    <t>INSURANCE FINANCE INCOME/EXPENSES</t>
  </si>
  <si>
    <t>IF</t>
  </si>
  <si>
    <t>Finance income/expenses from insurance contracts issued</t>
  </si>
  <si>
    <t>Changes in fair value of underlying assets of contracts measured under the Variable Fee Approach (VFA)</t>
  </si>
  <si>
    <t>Interest accreted to insurance contracts using current financial assumptions</t>
  </si>
  <si>
    <t>Interest accreted to insurance contracts using locked-in rate/Effect of changes in FCF at current rates when CSM is unlocked at locked-in rates</t>
  </si>
  <si>
    <t>Due to changes in interest rates, time value of money and other financial assumptions</t>
  </si>
  <si>
    <t>Net foreign exchange gain (loss)</t>
  </si>
  <si>
    <t>Finance income/expenses from reinsurance contracts held</t>
  </si>
  <si>
    <t>Interest accreted to reinsurance contracts using locked-in rate</t>
  </si>
  <si>
    <t>Changes in risk related to non-performance reinsurer</t>
  </si>
  <si>
    <t>NET INSURANCE FINANCE INCOME/EXPENSES</t>
  </si>
  <si>
    <t>INVESTMENT INCOME</t>
  </si>
  <si>
    <t>IV</t>
  </si>
  <si>
    <t>Interest Income</t>
  </si>
  <si>
    <t>Interest Income -  Cash Equivalents</t>
  </si>
  <si>
    <t>Interest Income - Financial Assets at FVTPL</t>
  </si>
  <si>
    <t>Securities Held For Trading</t>
  </si>
  <si>
    <t>Financial Assets Designated at FVTPL</t>
  </si>
  <si>
    <t/>
  </si>
  <si>
    <t>Interest Income - Financial Assets at FVOCI</t>
  </si>
  <si>
    <t>Debt Securities Government</t>
  </si>
  <si>
    <t>Interest Income - Investment at Amortized Costs</t>
  </si>
  <si>
    <t>Interest Income - Loans and Receivables</t>
  </si>
  <si>
    <t>Sales Contracts Receivables</t>
  </si>
  <si>
    <t>Interest Income - Security Fund Contribution</t>
  </si>
  <si>
    <t>Interest Income - Finance Lease Receivables</t>
  </si>
  <si>
    <t>Dividend Income</t>
  </si>
  <si>
    <t>Net Gain/Loss On Sale of Investments</t>
  </si>
  <si>
    <t>Financial Assets and Liabilities Held for Trading</t>
  </si>
  <si>
    <t>Financial Assets and Liabilities at DFVTPL</t>
  </si>
  <si>
    <t>Net Unrealized Gain (Loss) on Investments</t>
  </si>
  <si>
    <t>Financial Assets and Liabilities Held For Trading</t>
  </si>
  <si>
    <t>Derivative Assets/Liabilities</t>
  </si>
  <si>
    <t>Net Gain (Loss) from Reclassification of Financial Assets</t>
  </si>
  <si>
    <t>Reclassification from Amortized Cost to FVPL</t>
  </si>
  <si>
    <t>Reclassification from FVOCI to FVPL</t>
  </si>
  <si>
    <t>Provision for Credit Losses (Reversals)</t>
  </si>
  <si>
    <t>Debt Securities at Fair Value Through Other Comprehensive Income</t>
  </si>
  <si>
    <t>Debt Securities at Amortized Cost</t>
  </si>
  <si>
    <t>Rental Income</t>
  </si>
  <si>
    <t>Net Foreign Exchange Gain (Loss)</t>
  </si>
  <si>
    <t>Share in Profit/Loss of Associates and Joint Ventures</t>
  </si>
  <si>
    <t>Other Investment Management Expenses</t>
  </si>
  <si>
    <t>NET INVESTMENT INCOME</t>
  </si>
  <si>
    <t>NET INSURANCE AND INVESTMENT RESULT</t>
  </si>
  <si>
    <t>OTHER INCOME</t>
  </si>
  <si>
    <t>OI</t>
  </si>
  <si>
    <t>Net Gain (Loss) On Sale Of Property and Equipment</t>
  </si>
  <si>
    <t>Miscellaneous Income</t>
  </si>
  <si>
    <t>TOTAL OTHER INCOME</t>
  </si>
  <si>
    <t>OTHER OPERATING EXPENSES</t>
  </si>
  <si>
    <t>AE</t>
  </si>
  <si>
    <t>Employee Benefits</t>
  </si>
  <si>
    <t>Salaries and Wages</t>
  </si>
  <si>
    <t>SSS Contributions</t>
  </si>
  <si>
    <t>PhilHealth Contributions</t>
  </si>
  <si>
    <t>Pag-IBIG Contribution</t>
  </si>
  <si>
    <t>Employees Compensation and Maternity Contributions</t>
  </si>
  <si>
    <t>Hospitalization Contribution</t>
  </si>
  <si>
    <t>Medical Supplies</t>
  </si>
  <si>
    <t>Employees' Welfare</t>
  </si>
  <si>
    <t>Other Employee Benefits</t>
  </si>
  <si>
    <t>Post-Employment Benefit Cost</t>
  </si>
  <si>
    <t>Documentary Stamp Tax</t>
  </si>
  <si>
    <t>Documentary Stamps - Stocks</t>
  </si>
  <si>
    <t>Documentary Stamps - Others</t>
  </si>
  <si>
    <t>Professional and Technical Development</t>
  </si>
  <si>
    <t>Representation and Entertainment</t>
  </si>
  <si>
    <t>Transportation and Travel Expenses</t>
  </si>
  <si>
    <t>Director's Fees and Allowances</t>
  </si>
  <si>
    <t>Corporate Secretary's Fees</t>
  </si>
  <si>
    <t>Auditors' Fees</t>
  </si>
  <si>
    <t>Actuarial Fees</t>
  </si>
  <si>
    <t>Service Fees</t>
  </si>
  <si>
    <t>Legal Fees</t>
  </si>
  <si>
    <t>Association Dues</t>
  </si>
  <si>
    <t>Light and Water</t>
  </si>
  <si>
    <t>Communication and Postage</t>
  </si>
  <si>
    <t>Printing, Stationery and Supplies</t>
  </si>
  <si>
    <t>Books and Periodicals</t>
  </si>
  <si>
    <t>Contributions and Donations</t>
  </si>
  <si>
    <t>Rental Expense</t>
  </si>
  <si>
    <t>Insurance Expenses</t>
  </si>
  <si>
    <t>Taxes and Licenses</t>
  </si>
  <si>
    <t>Bank Charges</t>
  </si>
  <si>
    <t>Interest Expenses</t>
  </si>
  <si>
    <t>Repairs and Maintenance - Materials</t>
  </si>
  <si>
    <t>Repairs and Maintenance - Labor</t>
  </si>
  <si>
    <t>Depreciation and Amortization</t>
  </si>
  <si>
    <t>Provision for Impairment Losses</t>
  </si>
  <si>
    <t>Miscellaneous Expense</t>
  </si>
  <si>
    <t>TOTAL OTHER OPERATING EXPENSES</t>
  </si>
  <si>
    <t>INCOME (LOSS) BEFORE INCOME TAX</t>
  </si>
  <si>
    <t>Provision for Income Tax</t>
  </si>
  <si>
    <t>Provision For Income Tax - Final</t>
  </si>
  <si>
    <t>Provision For Income Tax - Current</t>
  </si>
  <si>
    <t>Provision For Income Tax - Deferred</t>
  </si>
  <si>
    <t>NET INCOME (LOSS)</t>
  </si>
  <si>
    <t>OTHER COMPREHENSIVE INCOME</t>
  </si>
  <si>
    <t>TOTAL COMPREHENSIVE INCOME</t>
  </si>
  <si>
    <t>OTHER COMPREHENSIVE INCOME - PFRS 17 QUANTITATIVE IMPACT ASSESSMENT</t>
  </si>
  <si>
    <t>BEGINNING 
OF THE YEAR</t>
  </si>
  <si>
    <t>MOVEMENT 
DURING THE YEAR</t>
  </si>
  <si>
    <t>END OF THE YEAR</t>
  </si>
  <si>
    <t>Hortizaontal Analysis</t>
  </si>
  <si>
    <t>C = A (+/-) B</t>
  </si>
  <si>
    <t>E = C - D</t>
  </si>
  <si>
    <t>F = (E/D) * 100%</t>
  </si>
  <si>
    <t>OCI items that will be reclassified subsequently to Profit or loss</t>
  </si>
  <si>
    <t>OCI items that will not be reclassified subsequently to Profit or loss</t>
  </si>
  <si>
    <t>TRANSACTION BASED TAXES - PFRS 17 QUANTITATIVE IMPACT ASSESSMENT</t>
  </si>
  <si>
    <t>LEDGER LIABILITIES</t>
  </si>
  <si>
    <t>NON-LEDGER LIABILITIES</t>
  </si>
  <si>
    <t>ADJUSTED BALANCE</t>
  </si>
  <si>
    <t>E = C + D</t>
  </si>
  <si>
    <t>Premiums Tax Payable</t>
  </si>
  <si>
    <t>24.2</t>
  </si>
  <si>
    <t>Documentary Stamps Tax Payable</t>
  </si>
  <si>
    <t>24.3</t>
  </si>
  <si>
    <t>Value-added Tax (VAT) Payable</t>
  </si>
  <si>
    <t>TOTAL TRANSACTION BASED TAXES</t>
  </si>
  <si>
    <t>COMPANY NAME:</t>
  </si>
  <si>
    <t xml:space="preserve">NATURE: </t>
  </si>
  <si>
    <t xml:space="preserve">DIRECT BUSINESS </t>
  </si>
  <si>
    <t>APPROACH:</t>
  </si>
  <si>
    <t>CONTRACTS NOT MEASURED UNDER PAA</t>
  </si>
  <si>
    <t>MEASUREMENT:</t>
  </si>
  <si>
    <t>COMPONENT VIEW</t>
  </si>
  <si>
    <t>VARIABLE</t>
  </si>
  <si>
    <t>GROUP AND INDUSTRIAL LIFE</t>
  </si>
  <si>
    <t>ACCIDENT</t>
  </si>
  <si>
    <t>HEALTH</t>
  </si>
  <si>
    <t>MICROINSURANCE</t>
  </si>
  <si>
    <t>MIGRANT WORKERS</t>
  </si>
  <si>
    <t>ANNUITIES</t>
  </si>
  <si>
    <t>OTHERS</t>
  </si>
  <si>
    <t>GRAND TOTAL</t>
  </si>
  <si>
    <t>Estimates of PV of Future Cash Flows</t>
  </si>
  <si>
    <t>Risk Adjustments for Non-Financial Risk</t>
  </si>
  <si>
    <t xml:space="preserve">Contractual Service Margin  </t>
  </si>
  <si>
    <t>Pre-Recognition Cash Flows other than Insurance Acquisition Cash Flows</t>
  </si>
  <si>
    <t>Insurance Acquisition Cash Flow</t>
  </si>
  <si>
    <t>Total</t>
  </si>
  <si>
    <t>Contracts under Modified Retrospective Transition Approach</t>
  </si>
  <si>
    <t>Contracts under Fair Value Transition Approach</t>
  </si>
  <si>
    <t>Other Contracts</t>
  </si>
  <si>
    <t>F=A+B+C+D+E</t>
  </si>
  <si>
    <t>Beginning Balance-Insurance Contract Assets</t>
  </si>
  <si>
    <t>Beginning Balance-Insurance Contract Liabilities</t>
  </si>
  <si>
    <t>Beginning Balance-Segregated Fund Liabilities</t>
  </si>
  <si>
    <t>Net Insurance Contract Assets/ Liabilities, beginning</t>
  </si>
  <si>
    <t>Changes that relates to current services</t>
  </si>
  <si>
    <t>CSM recognized for services provided</t>
  </si>
  <si>
    <t>IFRS 17.104(b)(i)</t>
  </si>
  <si>
    <t>Risk Adjustment for the risk expired</t>
  </si>
  <si>
    <t>IFRS 17.104(b)(ii)</t>
  </si>
  <si>
    <t>IFRS 17.104(b)(iii)</t>
  </si>
  <si>
    <t>Changes that relates to future services</t>
  </si>
  <si>
    <t>Contracts initially recognized in the Year</t>
  </si>
  <si>
    <t>IFRS 17.104(a)(iii)</t>
  </si>
  <si>
    <t xml:space="preserve">Changes in the estimates: </t>
  </si>
  <si>
    <t>a) that do not adjust the CSM</t>
  </si>
  <si>
    <t>IFRS 17.104(a)(ii)</t>
  </si>
  <si>
    <t>b) that adjust the CSM</t>
  </si>
  <si>
    <t>IFRS 17.104(a)(i)</t>
  </si>
  <si>
    <t>Pre-recognition acquisition cash-flows impairment and reversal</t>
  </si>
  <si>
    <t>Changes that relates to past services</t>
  </si>
  <si>
    <t>Adjustments to liabilities for incurred claims</t>
  </si>
  <si>
    <t>IFRS 17.104 (c )</t>
  </si>
  <si>
    <t>INSURANCE SERVICE RESULTS</t>
  </si>
  <si>
    <t>Insurance Finance Income/(Expenses) for the insurance contracts issured</t>
  </si>
  <si>
    <t>IFRS 17.105 (c )</t>
  </si>
  <si>
    <t>Effect of movements from exchange rates</t>
  </si>
  <si>
    <t>IFRS 17.105(d)</t>
  </si>
  <si>
    <t>Pre-recognition acquisition cost recognized in CSM during the period</t>
  </si>
  <si>
    <t>Other pre-recognition cash flows recognized as part of insurance service expenses</t>
  </si>
  <si>
    <t>CHANGE IN THE P/L AND OCI</t>
  </si>
  <si>
    <t>Cash Flow</t>
  </si>
  <si>
    <t xml:space="preserve">Premiums received </t>
  </si>
  <si>
    <t>IFRS 17.105(a)(i)</t>
  </si>
  <si>
    <t>Claims and Other insurance Service expenses paid, including investment components</t>
  </si>
  <si>
    <t>IFRS 17.105(a)(iii)</t>
  </si>
  <si>
    <t>Insurance Acquisition Cash flows</t>
  </si>
  <si>
    <t>IFRS 17.105(a)(ii)</t>
  </si>
  <si>
    <t>Other pre-recognition cash flows</t>
  </si>
  <si>
    <t>Non-cash items</t>
  </si>
  <si>
    <t>TOTAL CASH FLOWS</t>
  </si>
  <si>
    <t>Net Insurance Contract Assets/ Liabilities, ending</t>
  </si>
  <si>
    <t>Breakdown of Closing Balance of Insurance Contract</t>
  </si>
  <si>
    <t>Closing Balance-Insurance Contract Assets</t>
  </si>
  <si>
    <t>Closing Balance-Insurance Contract Liabilities</t>
  </si>
  <si>
    <t>Closing Balance-Segregated Fund Liabilities</t>
  </si>
  <si>
    <t>NET CLOSING BALANCE</t>
  </si>
  <si>
    <t>DIRECT BUSINESS</t>
  </si>
  <si>
    <t>NATURE VIEW</t>
  </si>
  <si>
    <t>Liabilities for Incurred Claims</t>
  </si>
  <si>
    <t>Liabilities for Remaining Coverage</t>
  </si>
  <si>
    <t>Assets for Pre-recognition Cash Flows</t>
  </si>
  <si>
    <t>Excluding Loss Component</t>
  </si>
  <si>
    <t>Loss Component</t>
  </si>
  <si>
    <t>Other than Insurance Acquisition Cash Flow</t>
  </si>
  <si>
    <t>G=A+B+C+E+F</t>
  </si>
  <si>
    <t>NET OPENING BALANCES</t>
  </si>
  <si>
    <t>Insurance Revenue</t>
  </si>
  <si>
    <t>Insurance Service Expenses</t>
  </si>
  <si>
    <t>Incurred Claims and Other Insurance Service Expenses</t>
  </si>
  <si>
    <t>Amortization of Insurance Acquisition Cash Flows</t>
  </si>
  <si>
    <t>Losses and Reversals of Losses on Onerous Contracts</t>
  </si>
  <si>
    <t>Adjustments to Liabilities for Incurred Claims</t>
  </si>
  <si>
    <t>Impairment of Assets for Insurance Acquisition Cash Flow</t>
  </si>
  <si>
    <t>Reversal of the Impairment of the Assets for Insurance Acquisition Cash Flow</t>
  </si>
  <si>
    <t>Investment Component and Premium Refunds</t>
  </si>
  <si>
    <t>Investment components (combined with refunds of premiums) excluded from insurance revenue and insurance services*</t>
  </si>
  <si>
    <t>Insurance Finance Income/(Expenses) for the insurance and reinsurance contracts Issued</t>
  </si>
  <si>
    <t>Pre-recognition acquisition cost recognised in CSM during the period</t>
  </si>
  <si>
    <t xml:space="preserve">Non-cash items </t>
  </si>
  <si>
    <t>Transfer to other items in the statement of Financial Position</t>
  </si>
  <si>
    <t>PREMIUM ALLOCATION APPROACH</t>
  </si>
  <si>
    <t>Estimates of the PV of the Future Cash Flows</t>
  </si>
  <si>
    <t>Risk Adjustment for Non-Financial Risk</t>
  </si>
  <si>
    <t>Assets for Insurance Acquisition Cash Flow</t>
  </si>
  <si>
    <t>Insurance Finance Income/(Expenses) for the insurance contracts Issured</t>
  </si>
  <si>
    <t>REINSURANCE CONTRACT ISSUED</t>
  </si>
  <si>
    <t>GENERAL MEASUREMENT MODEL</t>
  </si>
  <si>
    <t>REINSURANCE CONTRACT HELD</t>
  </si>
  <si>
    <t>Loss Recovery Component</t>
  </si>
  <si>
    <t>G=A+B+C+D+E+F</t>
  </si>
  <si>
    <t>Reinsurance contract assets as at 01/01</t>
  </si>
  <si>
    <t>Reinsurance contract liabilities as at 01/01</t>
  </si>
  <si>
    <t xml:space="preserve">Net reinsurance contract assets/(liabilities) as at 01/01 </t>
  </si>
  <si>
    <t xml:space="preserve">Changes that relate to current services </t>
  </si>
  <si>
    <t>Contractual service margin recognized for services received</t>
  </si>
  <si>
    <t>Risk adjustment recognized for the risk expired</t>
  </si>
  <si>
    <t>Experience adjustments</t>
  </si>
  <si>
    <t>Changes that relate to future services</t>
  </si>
  <si>
    <t>Contracts initially recognized in the period</t>
  </si>
  <si>
    <t>Changes in estimates that adjust the contractual service margin</t>
  </si>
  <si>
    <t>Changes in estimates that do not adjust the contractual service margin</t>
  </si>
  <si>
    <t>Changes that relate to past services</t>
  </si>
  <si>
    <t>Changes in amounts recoverable arising from changes in liability for incurred claims</t>
  </si>
  <si>
    <t>Reinsurance finance income</t>
  </si>
  <si>
    <t>Effect of changes in non-performance risk of reinsurers</t>
  </si>
  <si>
    <t>Effect of movements in exchange rates</t>
  </si>
  <si>
    <t>Total changes in the statement of profit or loss and OCI</t>
  </si>
  <si>
    <t>Cash flows</t>
  </si>
  <si>
    <t>Premiums paid</t>
  </si>
  <si>
    <t>Amounts received or recoveries</t>
  </si>
  <si>
    <t>Total cash flows</t>
  </si>
  <si>
    <t>Other movements</t>
  </si>
  <si>
    <t>Net reinsurance contract assets/(liabilities) as at 31/12</t>
  </si>
  <si>
    <t>Breakdown of Closing Balance of Reinsurance Contract</t>
  </si>
  <si>
    <t>Reinsurance contract assets as at 31/12</t>
  </si>
  <si>
    <t>Reinsurance contract liabilities as at 31/12</t>
  </si>
  <si>
    <t>Assets for Remaining Coverage</t>
  </si>
  <si>
    <t>Assets for incurred claims</t>
  </si>
  <si>
    <t>Excluding 
loss-recovery 
component</t>
  </si>
  <si>
    <t>Loss-recovery 
component</t>
  </si>
  <si>
    <t>D=A+B+C</t>
  </si>
  <si>
    <t>Allocation of reinsurance premiums</t>
  </si>
  <si>
    <t xml:space="preserve">Amounts relating to the changes in the assets for remaining coverage </t>
  </si>
  <si>
    <t>Amounts recoverable from reinsurers</t>
  </si>
  <si>
    <t xml:space="preserve">Amounts recoverable for claims and other expenses incurred in the period </t>
  </si>
  <si>
    <t xml:space="preserve">Changes in amounts recoverable arising from changes in liability for incurred claims </t>
  </si>
  <si>
    <t xml:space="preserve">Changes in fulfilment cash flows which relate to onerous underlying contracts </t>
  </si>
  <si>
    <t>Reinsurance Investment components</t>
  </si>
  <si>
    <t xml:space="preserve">Effect of changes in non-performance risk of reinsurers </t>
  </si>
  <si>
    <t>Cost of retroactive cover on reinsurance contracts held</t>
  </si>
  <si>
    <t>Net income or expenses from reinsurance contracts held</t>
  </si>
  <si>
    <t>Amounts received</t>
  </si>
  <si>
    <t>GRAND
TOTAL</t>
  </si>
  <si>
    <t>Assets  for Remaining Coverage</t>
  </si>
  <si>
    <t>SEGREGATED FUND ASSETS AND LIABILITIES - PFRS 17 QUANTITATIVE IMPACT ASSESSMENT</t>
  </si>
  <si>
    <t>(COMPANY NAME)</t>
  </si>
  <si>
    <t xml:space="preserve">COMPONENTS </t>
  </si>
  <si>
    <t>FUND NAME</t>
  </si>
  <si>
    <t>December 31, 2017</t>
  </si>
  <si>
    <t>September 30, 2017</t>
  </si>
  <si>
    <t>Input Fund name</t>
  </si>
  <si>
    <t>Financial Assets Designated at Fair Value Through Profit or Loss (DFVPL)</t>
  </si>
  <si>
    <t>Other receivables</t>
  </si>
  <si>
    <t>Investments Income Due and Accrued</t>
  </si>
  <si>
    <t>Financial Assets DFVPL</t>
  </si>
  <si>
    <t>Accrued Dividends Receivable</t>
  </si>
  <si>
    <t>Accrued Investment Income on Security Fund Contribution</t>
  </si>
  <si>
    <t>ROU - at Fair Value</t>
  </si>
  <si>
    <t>ROU Asset - at Cost</t>
  </si>
  <si>
    <t>13.3.1</t>
  </si>
  <si>
    <t>13.3.2</t>
  </si>
  <si>
    <t>Local Government Taxes</t>
  </si>
  <si>
    <t>Other Taxes and Licenses Payable</t>
  </si>
  <si>
    <t>Financial Liabilities at FVPL</t>
  </si>
  <si>
    <t>Financial Liabilities DFVPL</t>
  </si>
  <si>
    <t>29.3.2</t>
  </si>
  <si>
    <t>29.3.3</t>
  </si>
  <si>
    <t>29.3.4</t>
  </si>
  <si>
    <t>Deferred Tax Liability </t>
  </si>
  <si>
    <t xml:space="preserve">SEGREGATED FUND ASSETS </t>
  </si>
  <si>
    <t>SEPARATE VARIABLE ACCOUNT-POLICYHOLDER</t>
  </si>
  <si>
    <t>SEED CAPITAL</t>
  </si>
  <si>
    <t>ANALYSIS OF INSURANCE CONTRACTS:</t>
  </si>
  <si>
    <t>Assets for (Liabilities) Pre-recognition Cash Flows</t>
  </si>
  <si>
    <t>POLICY LOANS - PFRS 17 QUANTITATIVE IMPACT ASSESSMENT</t>
  </si>
  <si>
    <t>COMPANY:</t>
  </si>
  <si>
    <t>CUT-OFF DATE:</t>
  </si>
  <si>
    <t>QUARTER:</t>
  </si>
  <si>
    <t>Beginning</t>
  </si>
  <si>
    <t>Investment Income</t>
  </si>
  <si>
    <t xml:space="preserve">Accumulated </t>
  </si>
  <si>
    <t>Micro</t>
  </si>
  <si>
    <t>Date</t>
  </si>
  <si>
    <t>Policy</t>
  </si>
  <si>
    <t>Amount</t>
  </si>
  <si>
    <t>Annual</t>
  </si>
  <si>
    <t>Policyholder/</t>
  </si>
  <si>
    <t>Original</t>
  </si>
  <si>
    <t>Balance</t>
  </si>
  <si>
    <t>Additional</t>
  </si>
  <si>
    <t>Payments</t>
  </si>
  <si>
    <t>Collected</t>
  </si>
  <si>
    <t>Impairment</t>
  </si>
  <si>
    <t>insurance</t>
  </si>
  <si>
    <t>Granted</t>
  </si>
  <si>
    <t>Number</t>
  </si>
  <si>
    <t>Issued</t>
  </si>
  <si>
    <t>of</t>
  </si>
  <si>
    <t>Premium</t>
  </si>
  <si>
    <t>Borrower</t>
  </si>
  <si>
    <t>of Loan</t>
  </si>
  <si>
    <t>Loan</t>
  </si>
  <si>
    <t>During</t>
  </si>
  <si>
    <t>Ledger</t>
  </si>
  <si>
    <t>Non-Ledger</t>
  </si>
  <si>
    <t>Non-Admitted</t>
  </si>
  <si>
    <t>Admitted</t>
  </si>
  <si>
    <t>During the</t>
  </si>
  <si>
    <t>Earned prior year(s)</t>
  </si>
  <si>
    <t>Earned during the year</t>
  </si>
  <si>
    <t>Losses</t>
  </si>
  <si>
    <t>True/False</t>
  </si>
  <si>
    <t>Insurance</t>
  </si>
  <si>
    <t>for the</t>
  </si>
  <si>
    <t>the Year</t>
  </si>
  <si>
    <t>Current</t>
  </si>
  <si>
    <t>Assets</t>
  </si>
  <si>
    <t>Year</t>
  </si>
  <si>
    <t>and collected during</t>
  </si>
  <si>
    <t>but not yet collected</t>
  </si>
  <si>
    <t>(note 1)</t>
  </si>
  <si>
    <t>(17)=(14)+(15)-(16)</t>
  </si>
  <si>
    <t>(14)=(16)+(17)</t>
  </si>
  <si>
    <t>the year</t>
  </si>
  <si>
    <t>(26)=(23)+(24)-(25)</t>
  </si>
  <si>
    <t>(21)=(17)+(19)</t>
  </si>
  <si>
    <t>Current Year
(Principal)</t>
  </si>
  <si>
    <t>Current Year
(Interest)</t>
  </si>
  <si>
    <t>(1)</t>
  </si>
  <si>
    <t>(2)</t>
  </si>
  <si>
    <t>(3)</t>
  </si>
  <si>
    <t>(4)</t>
  </si>
  <si>
    <t>(5)</t>
  </si>
  <si>
    <t>(6)</t>
  </si>
  <si>
    <t>(7)</t>
  </si>
  <si>
    <t>(8)</t>
  </si>
  <si>
    <t>(9)</t>
  </si>
  <si>
    <t>(10)</t>
  </si>
  <si>
    <t>(11)</t>
  </si>
  <si>
    <t>(12)</t>
  </si>
  <si>
    <t>(13)</t>
  </si>
  <si>
    <t>(14)</t>
  </si>
  <si>
    <t>(15)</t>
  </si>
  <si>
    <t>(16)</t>
  </si>
  <si>
    <t>(17)</t>
  </si>
  <si>
    <t>(18)</t>
  </si>
  <si>
    <t>(19)</t>
  </si>
  <si>
    <t>(20)</t>
  </si>
  <si>
    <t>(21)</t>
  </si>
  <si>
    <t xml:space="preserve">(25) </t>
  </si>
  <si>
    <t>(26)</t>
  </si>
  <si>
    <t xml:space="preserve">(21) </t>
  </si>
  <si>
    <t>(28)</t>
  </si>
  <si>
    <t>(29)</t>
  </si>
  <si>
    <t>Sub-Total Microinsurance</t>
  </si>
  <si>
    <t>NOTES &amp; INSTRUCTIONS:</t>
  </si>
  <si>
    <t>1)  If allocated to Microinsurance, indicate True if not False</t>
  </si>
  <si>
    <t>PREMIUMS DUE AND UNCOLLECTED - PFRS 17 QUANTITATIVE IMPACT ASSESSMENT</t>
  </si>
  <si>
    <t>Policy No.</t>
  </si>
  <si>
    <t>Name of Policyholders</t>
  </si>
  <si>
    <t>Issue Age</t>
  </si>
  <si>
    <t>Policy/</t>
  </si>
  <si>
    <t>Amount of Insurance</t>
  </si>
  <si>
    <t>Plan</t>
  </si>
  <si>
    <t>Maturity Date</t>
  </si>
  <si>
    <t>Status of the Policy</t>
  </si>
  <si>
    <t>Mode of payment</t>
  </si>
  <si>
    <t>Gross Premium</t>
  </si>
  <si>
    <t>Net Premium</t>
  </si>
  <si>
    <t>Modal Premium</t>
  </si>
  <si>
    <t>Last Due Date Uncollected</t>
  </si>
  <si>
    <t>Gross Premium Due &amp; Uncollected</t>
  </si>
  <si>
    <t>Net Premiums Due &amp; Uncollected (Net PDU)</t>
  </si>
  <si>
    <t>Net PDU Mode of Payment - Salary Deduction? (Y/N)</t>
  </si>
  <si>
    <t>Cash Value as of current period</t>
  </si>
  <si>
    <t>Reserves as of current period</t>
  </si>
  <si>
    <t>Effectivity Date</t>
  </si>
  <si>
    <t>REINSURANCE ASSUMED FOR LIFE AND RELATED BENEFITS - PFRS 17 QUANTITATIVE IMPACT ASSESSMENT</t>
  </si>
  <si>
    <t>Balances as of December 31 in Current Year</t>
  </si>
  <si>
    <t>Transactions Made During the Year</t>
  </si>
  <si>
    <t>Counterparty Rating</t>
  </si>
  <si>
    <t>Claims  Payable On</t>
  </si>
  <si>
    <t>Amounts Due from Ceding Company</t>
  </si>
  <si>
    <t>Reinsurance</t>
  </si>
  <si>
    <t>Non-Ledger Assets</t>
  </si>
  <si>
    <t>Non-Admitted Assets</t>
  </si>
  <si>
    <t>Name of Company</t>
  </si>
  <si>
    <t>Type</t>
  </si>
  <si>
    <t>Micro-</t>
  </si>
  <si>
    <t>Reserve</t>
  </si>
  <si>
    <t>Paid Losses (6)</t>
  </si>
  <si>
    <t>Unpaid Losses (7)</t>
  </si>
  <si>
    <t>Premium (8)</t>
  </si>
  <si>
    <t>Others (9)</t>
  </si>
  <si>
    <t xml:space="preserve">Funds </t>
  </si>
  <si>
    <t>Prem. On</t>
  </si>
  <si>
    <t>Commissions</t>
  </si>
  <si>
    <t>Other</t>
  </si>
  <si>
    <t>Remittances</t>
  </si>
  <si>
    <t>(note 2)</t>
  </si>
  <si>
    <t>insurance?</t>
  </si>
  <si>
    <t>In Force</t>
  </si>
  <si>
    <t>Credits</t>
  </si>
  <si>
    <t>Held by</t>
  </si>
  <si>
    <t>reinsurance</t>
  </si>
  <si>
    <t xml:space="preserve">on Assumed </t>
  </si>
  <si>
    <t>on Claims</t>
  </si>
  <si>
    <t>Payments/</t>
  </si>
  <si>
    <t>Made during</t>
  </si>
  <si>
    <t>at end</t>
  </si>
  <si>
    <t xml:space="preserve">Facultative </t>
  </si>
  <si>
    <t>Treaty</t>
  </si>
  <si>
    <t>Ceding</t>
  </si>
  <si>
    <t>Assumed</t>
  </si>
  <si>
    <t>Business</t>
  </si>
  <si>
    <t>Reinsured</t>
  </si>
  <si>
    <t>(Recoveries)</t>
  </si>
  <si>
    <t>Facultative</t>
  </si>
  <si>
    <t>of Year</t>
  </si>
  <si>
    <t>Companies</t>
  </si>
  <si>
    <t>(note 3)</t>
  </si>
  <si>
    <r>
      <t xml:space="preserve">Year </t>
    </r>
    <r>
      <rPr>
        <b/>
        <sz val="10"/>
        <color rgb="FFFFC000"/>
        <rFont val="Times New Roman"/>
        <family val="1"/>
      </rPr>
      <t>(note 4)</t>
    </r>
  </si>
  <si>
    <t>(note 5)</t>
  </si>
  <si>
    <t>(18)=(15)+(16)-(17)</t>
  </si>
  <si>
    <t>I. Authorized:</t>
  </si>
  <si>
    <t>company1</t>
  </si>
  <si>
    <t>company2</t>
  </si>
  <si>
    <t>company3</t>
  </si>
  <si>
    <t>company4</t>
  </si>
  <si>
    <t>company5</t>
  </si>
  <si>
    <t>company6</t>
  </si>
  <si>
    <t>company7</t>
  </si>
  <si>
    <t>company8</t>
  </si>
  <si>
    <t>company9</t>
  </si>
  <si>
    <t>company10</t>
  </si>
  <si>
    <t>company11</t>
  </si>
  <si>
    <t>company12</t>
  </si>
  <si>
    <t>company13</t>
  </si>
  <si>
    <t>company14</t>
  </si>
  <si>
    <t>company15</t>
  </si>
  <si>
    <t>company16</t>
  </si>
  <si>
    <t>II. Unauthorized:</t>
  </si>
  <si>
    <t>Sub-total (Microinsurance only)</t>
  </si>
  <si>
    <t>GRAND TOTALS</t>
  </si>
  <si>
    <t>CHECK</t>
  </si>
  <si>
    <t>Non</t>
  </si>
  <si>
    <t>1) If allocated to Microinsurance, enter True</t>
  </si>
  <si>
    <t xml:space="preserve">2) Use the following abbreviations: </t>
  </si>
  <si>
    <t>Amounts Due from Ceding Company -Facultative</t>
  </si>
  <si>
    <t>*  GP (group business coinsured);</t>
  </si>
  <si>
    <t>Amounts Due from Ceding Company -Treaty</t>
  </si>
  <si>
    <t xml:space="preserve">*  CAT (Catastrophe reinsurance of group only, individual only group and individual combined); </t>
  </si>
  <si>
    <t>Funds Held by Ceding Company</t>
  </si>
  <si>
    <t>*  GPO (reinsurance of group business other than coinsurance or catastrophe);</t>
  </si>
  <si>
    <t xml:space="preserve">*  DIS(disability benefits included in individual policies); </t>
  </si>
  <si>
    <t xml:space="preserve">*  YRT(individual life reinsured on yearly renewable term plan) </t>
  </si>
  <si>
    <t xml:space="preserve">*  M(individual life insured on modified coinsurance plan); </t>
  </si>
  <si>
    <t>*  ADB(accident death benefits included in individual policies);</t>
  </si>
  <si>
    <t xml:space="preserve">*  CO (individual life reinsured on  coinsurance plan); </t>
  </si>
  <si>
    <t xml:space="preserve">*  OTH (other reinsurance of individual life business). </t>
  </si>
  <si>
    <t>...If more than one type in same reinsuring company show separate line for each.</t>
  </si>
  <si>
    <t>3) Grand Total should tally with corresponding amounts as shown in Exhibit 8.</t>
  </si>
  <si>
    <t>4) Include all reinsurance premium booked during the year as well as premiums due in the previous years.</t>
  </si>
  <si>
    <t>5) Include refunds, adjustments and other related reinsurance expenses.</t>
  </si>
  <si>
    <t>REINSURANCE ASSUMED FOR ACCIDENT &amp; HEALTH BENEFITS - PFRS 17 QUANTITATIVE IMPACT ASSESSMENT</t>
  </si>
  <si>
    <t>Page 29</t>
  </si>
  <si>
    <t>Reserve Credits For</t>
  </si>
  <si>
    <t>Claims Payable On</t>
  </si>
  <si>
    <t xml:space="preserve"> (note 4)</t>
  </si>
  <si>
    <t xml:space="preserve">Name of </t>
  </si>
  <si>
    <t>Premiums In</t>
  </si>
  <si>
    <t xml:space="preserve">Unearned </t>
  </si>
  <si>
    <t>Other than</t>
  </si>
  <si>
    <t>Paid Losses (7)</t>
  </si>
  <si>
    <t>Unpaid Losses (8)</t>
  </si>
  <si>
    <t>Premium (9)</t>
  </si>
  <si>
    <t>Others (10)</t>
  </si>
  <si>
    <t>Funds</t>
  </si>
  <si>
    <t>Commussions</t>
  </si>
  <si>
    <t>Company</t>
  </si>
  <si>
    <t>Force at</t>
  </si>
  <si>
    <t>Premiums</t>
  </si>
  <si>
    <t>Unearned</t>
  </si>
  <si>
    <t>End of Year</t>
  </si>
  <si>
    <t xml:space="preserve">Ceding </t>
  </si>
  <si>
    <r>
      <t xml:space="preserve">Year </t>
    </r>
    <r>
      <rPr>
        <b/>
        <sz val="10"/>
        <color rgb="FFFFC000"/>
        <rFont val="Times New Roman"/>
        <family val="1"/>
      </rPr>
      <t>(note 5)</t>
    </r>
  </si>
  <si>
    <t>(note 6)</t>
  </si>
  <si>
    <t>a. Accident</t>
  </si>
  <si>
    <t xml:space="preserve">b. Health </t>
  </si>
  <si>
    <t xml:space="preserve">3) This refers to the aggregate premiums (for the full term of the policy) for all policies recorded on or prior to the statement date </t>
  </si>
  <si>
    <t xml:space="preserve">      which have not expired or been cancelled as of the statement date.</t>
  </si>
  <si>
    <t>4)  Grand total should tally with corresponding amounts as shown in Exhibit 9.</t>
  </si>
  <si>
    <t>5) Include all reinsurance premium booked during the year as well as premiums due in the previous years.</t>
  </si>
  <si>
    <t>Index</t>
  </si>
  <si>
    <t>6) Include refunds, adjustments and other related reinsurance expenses.</t>
  </si>
  <si>
    <t>REINSURANCE CEDED FOR LIFE AND RELATED BENEFITS - PFRS 17 QUANTITATIVE IMPACT ASSESSMENT</t>
  </si>
  <si>
    <t>Page 30</t>
  </si>
  <si>
    <t xml:space="preserve">  Balances as of December 31 in Current Year</t>
  </si>
  <si>
    <t>Transactions During the Year</t>
  </si>
  <si>
    <t>TYPE</t>
  </si>
  <si>
    <t xml:space="preserve">  </t>
  </si>
  <si>
    <t>Amounts Recoverable From Reinsurers</t>
  </si>
  <si>
    <t>Amounts Due to Reinsurers</t>
  </si>
  <si>
    <t>Premium on</t>
  </si>
  <si>
    <t>Recoveries</t>
  </si>
  <si>
    <t xml:space="preserve">Other </t>
  </si>
  <si>
    <t>on Ceded</t>
  </si>
  <si>
    <t>made during</t>
  </si>
  <si>
    <t>at End</t>
  </si>
  <si>
    <t>Allowance for
Impairment (8)</t>
  </si>
  <si>
    <t>Premiums (9)</t>
  </si>
  <si>
    <t>Held for</t>
  </si>
  <si>
    <t xml:space="preserve"> during</t>
  </si>
  <si>
    <t>(Payments)</t>
  </si>
  <si>
    <t>Reinsurers</t>
  </si>
  <si>
    <t>(note 4)</t>
  </si>
  <si>
    <t>(16)=(6)+(7)</t>
  </si>
  <si>
    <t>(19)=(16)+(17)-(18)</t>
  </si>
  <si>
    <t>3)  Grand total should tally with corresponding amounts as shown in Exhibit 8.</t>
  </si>
  <si>
    <t>4) Include refunds, adjustments and other related reinsurance expenses.</t>
  </si>
  <si>
    <t>Reinsurance Recoverable on Paid Losses - Treaty</t>
  </si>
  <si>
    <t xml:space="preserve">  * GP = group business coinsured; </t>
  </si>
  <si>
    <t xml:space="preserve">5) Based on the listed accounts  in the summary, indicate the distribution </t>
  </si>
  <si>
    <t>Reinsurance Recoverable on Paid Losses - Facultative</t>
  </si>
  <si>
    <t xml:space="preserve">  * CAT = catastrophe reinsurance of group only, individual only or group and individual combined; </t>
  </si>
  <si>
    <t xml:space="preserve"> of the Non-Ledger Assets and Not-Admitted.</t>
  </si>
  <si>
    <t>Reinsurance Recoverable on Unpaid Losses - Treaty</t>
  </si>
  <si>
    <t xml:space="preserve">  * GPO = reinsurance of group  business other than coinsurance or catastrophe; </t>
  </si>
  <si>
    <t>Reinsurance Recoverable on Unpaid Losses - Facultative</t>
  </si>
  <si>
    <t xml:space="preserve">  * DWP = Disability Waiver of Premium; </t>
  </si>
  <si>
    <t>Allowance for Impairment Losses</t>
  </si>
  <si>
    <t xml:space="preserve">  * ADB =accidental death benefits included in individual policies;</t>
  </si>
  <si>
    <t xml:space="preserve">  * YRT = individual  life reinsured on yearly renewable term plan;</t>
  </si>
  <si>
    <t xml:space="preserve">  * M = individual life reinsured on modified coinsurance plan; </t>
  </si>
  <si>
    <t xml:space="preserve">  * CO = individual life reinsured on coinsurance plan; </t>
  </si>
  <si>
    <t xml:space="preserve">  * OTH =other reinsurance of individual life business; </t>
  </si>
  <si>
    <t>Liabilities</t>
  </si>
  <si>
    <t xml:space="preserve">  * CIR = Cancer Insurance Rider.  </t>
  </si>
  <si>
    <t>Due to Reinsurers- Treaty</t>
  </si>
  <si>
    <t xml:space="preserve">   If more than one type in same reinsuring company show separate line for each.</t>
  </si>
  <si>
    <t>Due to Reinsurers- Facultative</t>
  </si>
  <si>
    <t>Funds Held for Reinsurers</t>
  </si>
  <si>
    <t>REINSURANCE CEDED FOR ACCIDENT &amp; HEALTH BENEFITS - PFRS 17 QUANTITATIVE IMPACT ASSESSMENT</t>
  </si>
  <si>
    <t>Reserve Credit For (note 4)</t>
  </si>
  <si>
    <t>Amounts Recoverable from Reinsurers</t>
  </si>
  <si>
    <t>Amount Due to Reinsurer</t>
  </si>
  <si>
    <t>Premiums in</t>
  </si>
  <si>
    <t>Premiums (10)</t>
  </si>
  <si>
    <t>Others (11)</t>
  </si>
  <si>
    <t xml:space="preserve">Reinsurance </t>
  </si>
  <si>
    <t>Force at end</t>
  </si>
  <si>
    <t xml:space="preserve">Allowance </t>
  </si>
  <si>
    <t>on</t>
  </si>
  <si>
    <t>Made During</t>
  </si>
  <si>
    <t>for Impairment</t>
  </si>
  <si>
    <t xml:space="preserve">Held for </t>
  </si>
  <si>
    <t>Claims</t>
  </si>
  <si>
    <t>(Payment)</t>
  </si>
  <si>
    <t>Ceded</t>
  </si>
  <si>
    <t>(20)=(17)+(18)-(19)</t>
  </si>
  <si>
    <t>xxxxxxxxxxx</t>
  </si>
  <si>
    <t>Sub-Total (Authorized)</t>
  </si>
  <si>
    <t>3) This refers to the aggregate premiums ( for full term of the policy)</t>
  </si>
  <si>
    <t xml:space="preserve"> for all policies recorded on or prior to the statement date which have</t>
  </si>
  <si>
    <t>not expired or been cancelled as of the statement</t>
  </si>
  <si>
    <t xml:space="preserve">4) Based on the listed accounts  in the summary, indicate the distribution </t>
  </si>
  <si>
    <t xml:space="preserve">  * GPO = reins of group  business other than coins or catastrophe; </t>
  </si>
  <si>
    <t>For the purposes of this QIA, provide the impact of PFRS 17 on the following:</t>
  </si>
  <si>
    <t>Current FRF/ PFRS 4</t>
  </si>
  <si>
    <t>PFRS 17- Updated FRF</t>
  </si>
  <si>
    <t>Increase/ (Decrease)</t>
  </si>
  <si>
    <t>Total Assets</t>
  </si>
  <si>
    <t>Total Liabilities</t>
  </si>
  <si>
    <t>Net Worth</t>
  </si>
  <si>
    <t>Total Comprehensive Income</t>
  </si>
  <si>
    <t>For the purposes of this QIA, provide summary of decisions made on the following key PFRS 17 accounting policy options:</t>
  </si>
  <si>
    <t>1. Level of Aggregation</t>
  </si>
  <si>
    <t>2. Estimate of Future Cash Flows</t>
  </si>
  <si>
    <t>3. Discount Rates</t>
  </si>
  <si>
    <t>Discount Rate Approach:</t>
  </si>
  <si>
    <t>4. Risk Adjustment</t>
  </si>
  <si>
    <t>Risk Adjustment Approach:</t>
  </si>
  <si>
    <t>Others (Please Specify)</t>
  </si>
  <si>
    <t>5. Contractual Service Margin</t>
  </si>
  <si>
    <t>6. Embedded Guarantees</t>
  </si>
  <si>
    <t>7. Accounting for Financial Guarantee Contracts</t>
  </si>
  <si>
    <t>8. Deferred Acquisition Costs</t>
  </si>
  <si>
    <t>9. Premium Allocation Approach Measurement</t>
  </si>
  <si>
    <t>10. Contracts with Direct Participation Features</t>
  </si>
  <si>
    <t>11. Reinsurance</t>
  </si>
  <si>
    <t>12. Transition</t>
  </si>
  <si>
    <t>Bottom-up</t>
  </si>
  <si>
    <t>Top-down</t>
  </si>
  <si>
    <t>Cost of Capital</t>
  </si>
  <si>
    <t>Value at Risk</t>
  </si>
  <si>
    <t>Margin for Adverse Deviation</t>
  </si>
  <si>
    <t>Others (Please specify)</t>
  </si>
  <si>
    <t>PFRS 17 Preparedness: Self- Assessment</t>
  </si>
  <si>
    <t>Criteria</t>
  </si>
  <si>
    <t>Scale</t>
  </si>
  <si>
    <t>Company Rating</t>
  </si>
  <si>
    <r>
      <t xml:space="preserve">Remarks
</t>
    </r>
    <r>
      <rPr>
        <i/>
        <sz val="9"/>
        <color theme="1"/>
        <rFont val="Arial"/>
        <family val="2"/>
      </rPr>
      <t>(Please provide actions taken and any issues/challenges, if any)</t>
    </r>
  </si>
  <si>
    <t>1 - Not prepared</t>
  </si>
  <si>
    <t>2 - Prepared</t>
  </si>
  <si>
    <t>3 - Well-prepared</t>
  </si>
  <si>
    <t>4 - Very well-prepared</t>
  </si>
  <si>
    <r>
      <rPr>
        <u val="single"/>
        <sz val="9"/>
        <color theme="1"/>
        <rFont val="Arial"/>
        <family val="2"/>
      </rPr>
      <t>Accounting Policies</t>
    </r>
    <r>
      <rPr>
        <sz val="9"/>
        <color theme="1"/>
        <rFont val="Arial"/>
        <family val="2"/>
      </rPr>
      <t xml:space="preserve">
(Contract boundaries, level of aggregation, measurement models and risk adjustment, etc.) </t>
    </r>
  </si>
  <si>
    <t>Accounting policies not yet discussed</t>
  </si>
  <si>
    <t>Accounting policies already discussed</t>
  </si>
  <si>
    <t>Accounting policies already submitted by the Management to the Board of Directors ("BOD") for review and approval</t>
  </si>
  <si>
    <t>Accounting policies are complete and already approved by the BOD</t>
  </si>
  <si>
    <r>
      <rPr>
        <u val="single"/>
        <sz val="9"/>
        <color theme="1"/>
        <rFont val="Arial"/>
        <family val="2"/>
      </rPr>
      <t>Data</t>
    </r>
    <r>
      <rPr>
        <sz val="9"/>
        <color theme="1"/>
        <rFont val="Arial"/>
        <family val="2"/>
      </rPr>
      <t xml:space="preserve">
(Data to be used for measurement, transition approach, etc.)</t>
    </r>
  </si>
  <si>
    <t>Data requirements not yet identified</t>
  </si>
  <si>
    <t>Data requirements already identified</t>
  </si>
  <si>
    <t>Documentation of data requirements already started</t>
  </si>
  <si>
    <t>Documentation of data requirements already completed</t>
  </si>
  <si>
    <r>
      <rPr>
        <u val="single"/>
        <sz val="9"/>
        <color theme="1"/>
        <rFont val="Arial"/>
        <family val="2"/>
      </rPr>
      <t xml:space="preserve">Systems </t>
    </r>
    <r>
      <rPr>
        <sz val="9"/>
        <color theme="1"/>
        <rFont val="Arial"/>
        <family val="2"/>
      </rPr>
      <t xml:space="preserve">
(IT, Accounting, Actuarial, etc.)</t>
    </r>
  </si>
  <si>
    <t>System requirements not yet identified</t>
  </si>
  <si>
    <t>System requirements already identified; System design already started; Acquisition for IT solution already processed</t>
  </si>
  <si>
    <t>System design completed; System development already initiated</t>
  </si>
  <si>
    <t>Systems are ready for implementation</t>
  </si>
  <si>
    <r>
      <rPr>
        <u val="single"/>
        <sz val="9"/>
        <color theme="1"/>
        <rFont val="Arial"/>
        <family val="2"/>
      </rPr>
      <t xml:space="preserve">Budget </t>
    </r>
    <r>
      <rPr>
        <sz val="9"/>
        <color theme="1"/>
        <rFont val="Arial"/>
        <family val="2"/>
      </rPr>
      <t xml:space="preserve">
(IT systems, trainings, etc.)</t>
    </r>
  </si>
  <si>
    <t>No proposed budget on infrastructure and capacity-building yet</t>
  </si>
  <si>
    <t>With proposed budget on infrastructure and capacity-building</t>
  </si>
  <si>
    <t>With approved budget on either infrastructure or capacity-building</t>
  </si>
  <si>
    <t xml:space="preserve">With approved budget on both infrastructure and capacity-building </t>
  </si>
  <si>
    <t>Financial Impact</t>
  </si>
  <si>
    <t>Financial impact assessment not yet planned</t>
  </si>
  <si>
    <t>Financial impact assessment already planned and scoped</t>
  </si>
  <si>
    <t>On-going in-depth financial impact assessment</t>
  </si>
  <si>
    <t xml:space="preserve">Financial impact already estimated and understood </t>
  </si>
  <si>
    <t>4 - Very-well-prepared</t>
  </si>
  <si>
    <t>COMMENTS/FEEDBACK ON THE QIA TEMPLATE</t>
  </si>
  <si>
    <t>TAB</t>
  </si>
  <si>
    <t>COMMENTS/FEEDBACK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</si>
</sst>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quot;$&quot;* #,##0_-;\-&quot;$&quot;* #,##0_-;_-&quot;$&quot;* &quot;-&quot;_-;_-@_-"/>
    <numFmt numFmtId="167" formatCode="_-&quot;$&quot;* #,##0.00_-;\-&quot;$&quot;* #,##0.00_-;_-&quot;$&quot;* &quot;-&quot;??_-;_-@_-"/>
    <numFmt numFmtId="168" formatCode="[$-1409]d\ mmmm\ yyyy;@"/>
    <numFmt numFmtId="169" formatCode="_(* #,##0_);_(* \(#,##0\);_(* &quot;-&quot;??_);_(@_)"/>
    <numFmt numFmtId="170" formatCode="#,##0.00\ ;&quot; (&quot;#,##0.00\);&quot; -&quot;#\ ;@\ "/>
    <numFmt numFmtId="171" formatCode="_(* #,##0.00_);_(* \(#,##0.00\);_(* \-??_);_(@_)"/>
    <numFmt numFmtId="172" formatCode="0.00_ "/>
    <numFmt numFmtId="173" formatCode="General_)"/>
    <numFmt numFmtId="174" formatCode="0.0%"/>
    <numFmt numFmtId="175" formatCode="_-[$€-2]* #,##0.00_-;\-[$€-2]* #,##0.00_-;_-[$€-2]* &quot;-&quot;??_-"/>
    <numFmt numFmtId="176" formatCode="#,##0.0_);\(#,##0.0\)"/>
    <numFmt numFmtId="177" formatCode="_-* #,##0\ _D_M_-;\-* #,##0\ _D_M_-;_-* &quot;-&quot;\ _D_M_-;_-@_-"/>
    <numFmt numFmtId="178" formatCode="&quot;$&quot;#,##0.0000_);[Red]\(&quot;$&quot;#,##0.0000\)"/>
    <numFmt numFmtId="179" formatCode="#,##0.0_);[Red]\(&quot;$&quot;#,##0.0\)"/>
    <numFmt numFmtId="180" formatCode="_-* #,##0\ &quot;DM&quot;_-;\-* #,##0\ &quot;DM&quot;_-;_-* &quot;-&quot;\ &quot;DM&quot;_-;_-@_-"/>
    <numFmt numFmtId="181" formatCode="#,##0&quot;?&quot;;[Red]\-#,##0&quot;?&quot;"/>
    <numFmt numFmtId="182" formatCode="0."/>
    <numFmt numFmtId="183" formatCode="#."/>
    <numFmt numFmtId="184" formatCode="&quot;$&quot;#,##0.000000_);\(&quot;$&quot;#,##0.000000\)"/>
    <numFmt numFmtId="185" formatCode="_ * #,##0.00_ ;_ * \-#,##0.00_ ;_ * &quot;-&quot;??_ ;_ @_ "/>
    <numFmt numFmtId="186" formatCode="_-* #,##0.00\ &quot;DM&quot;_-;\-* #,##0.00\ &quot;DM&quot;_-;_-* &quot;-&quot;??\ &quot;DM&quot;_-;_-@_-"/>
    <numFmt numFmtId="187" formatCode="_-* #,##0.00\ _D_M_-;\-* #,##0.00\ _D_M_-;_-* &quot;-&quot;??\ _D_M_-;_-@_-"/>
    <numFmt numFmtId="188" formatCode="&quot;$&quot;#,##0.0"/>
    <numFmt numFmtId="189" formatCode="_ * #,##0_ ;_ * \-#,##0_ ;_ * &quot;-&quot;_ ;_ @_ "/>
    <numFmt numFmtId="190" formatCode="#,##0&quot;円&quot;;[Red]\-#,##0&quot;円&quot;"/>
    <numFmt numFmtId="191" formatCode="* #,##0_%;* \-#,##0_%;* #,##0_%;@_%"/>
    <numFmt numFmtId="192" formatCode="#,##0_ "/>
    <numFmt numFmtId="193" formatCode="00"/>
    <numFmt numFmtId="194" formatCode="&quot;$&quot;#,##0.000"/>
    <numFmt numFmtId="195" formatCode="0.00_)"/>
    <numFmt numFmtId="196" formatCode="0.0"/>
    <numFmt numFmtId="197" formatCode="_(* #,##0.0_);_(* \(#,##0.0\);_(* &quot;-&quot;??_);_(@_)"/>
    <numFmt numFmtId="198" formatCode="@* \ \:"/>
    <numFmt numFmtId="199" formatCode="_(* #,##0_);_(* \(#,##0\);_(* \-??_);_(@_)"/>
    <numFmt numFmtId="200" formatCode="_-* #,##0_-;\-* #,##0_-;_-* &quot;-&quot;??_-;_-@_-"/>
  </numFmts>
  <fonts count="166">
    <font>
      <sz val="11"/>
      <color theme="1"/>
      <name val="Calibri"/>
      <family val="2"/>
      <scheme val="minor"/>
    </font>
    <font>
      <sz val="10"/>
      <name val="Arial"/>
      <family val="2"/>
    </font>
    <font>
      <sz val="9"/>
      <color theme="1"/>
      <name val="Arial"/>
      <family val="2"/>
    </font>
    <font>
      <b/>
      <sz val="9"/>
      <color theme="1"/>
      <name val="Arial"/>
      <family val="2"/>
    </font>
    <font>
      <b/>
      <sz val="11"/>
      <color theme="1"/>
      <name val="Arial"/>
      <family val="2"/>
    </font>
    <font>
      <b/>
      <sz val="10"/>
      <color theme="1"/>
      <name val="Arial"/>
      <family val="2"/>
    </font>
    <font>
      <sz val="10"/>
      <color theme="1"/>
      <name val="Arial"/>
      <family val="2"/>
    </font>
    <font>
      <sz val="10"/>
      <color theme="1"/>
      <name val="Tahoma"/>
      <family val="2"/>
    </font>
    <font>
      <u val="single"/>
      <sz val="11"/>
      <color theme="10"/>
      <name val="Calibri"/>
      <family val="2"/>
      <scheme val="minor"/>
    </font>
    <font>
      <b/>
      <u val="single"/>
      <sz val="10"/>
      <color theme="1"/>
      <name val="Arial"/>
      <family val="2"/>
    </font>
    <font>
      <b/>
      <sz val="11"/>
      <color theme="0"/>
      <name val="Arial"/>
      <family val="2"/>
    </font>
    <font>
      <sz val="11"/>
      <color theme="1"/>
      <name val="Arial"/>
      <family val="2"/>
    </font>
    <font>
      <b/>
      <sz val="11"/>
      <name val="Arial"/>
      <family val="2"/>
    </font>
    <font>
      <b/>
      <sz val="11"/>
      <color rgb="FFFF0000"/>
      <name val="Arial"/>
      <family val="2"/>
    </font>
    <font>
      <sz val="11"/>
      <color theme="0"/>
      <name val="Arial"/>
      <family val="2"/>
    </font>
    <font>
      <b/>
      <sz val="11"/>
      <color rgb="FFFFFF00"/>
      <name val="Arial"/>
      <family val="2"/>
    </font>
    <font>
      <b/>
      <u val="single"/>
      <sz val="11"/>
      <color theme="1"/>
      <name val="Arial"/>
      <family val="2"/>
    </font>
    <font>
      <u val="single"/>
      <sz val="11"/>
      <color theme="1"/>
      <name val="Arial"/>
      <family val="2"/>
    </font>
    <font>
      <b/>
      <sz val="9"/>
      <name val="Tahoma"/>
      <family val="2"/>
    </font>
    <font>
      <sz val="9"/>
      <name val="Tahoma"/>
      <family val="2"/>
    </font>
    <font>
      <u val="single"/>
      <sz val="9"/>
      <color theme="10"/>
      <name val="Arial"/>
      <family val="2"/>
    </font>
    <font>
      <b/>
      <sz val="8"/>
      <name val="Arial"/>
      <family val="2"/>
    </font>
    <font>
      <sz val="11"/>
      <color rgb="FFFF0000"/>
      <name val="Arial"/>
      <family val="2"/>
    </font>
    <font>
      <b/>
      <sz val="11"/>
      <color theme="0"/>
      <name val="Calibri"/>
      <family val="2"/>
      <scheme val="minor"/>
    </font>
    <font>
      <b/>
      <sz val="11"/>
      <color theme="1"/>
      <name val="Calibri"/>
      <family val="2"/>
      <scheme val="minor"/>
    </font>
    <font>
      <b/>
      <sz val="10"/>
      <color theme="0"/>
      <name val="Arial"/>
      <family val="2"/>
    </font>
    <font>
      <sz val="9"/>
      <name val="Arial"/>
      <family val="2"/>
    </font>
    <font>
      <sz val="11"/>
      <name val="Calibri"/>
      <family val="2"/>
      <scheme val="minor"/>
    </font>
    <font>
      <b/>
      <sz val="11"/>
      <name val="Times New Roman"/>
      <family val="1"/>
    </font>
    <font>
      <b/>
      <sz val="10"/>
      <name val="Times New Roman"/>
      <family val="1"/>
    </font>
    <font>
      <sz val="10"/>
      <name val="Times New Roman"/>
      <family val="1"/>
    </font>
    <font>
      <b/>
      <sz val="14"/>
      <name val="Times New Roman"/>
      <family val="1"/>
    </font>
    <font>
      <sz val="11"/>
      <color indexed="8"/>
      <name val="Calibri"/>
      <family val="2"/>
    </font>
    <font>
      <b/>
      <sz val="10"/>
      <name val="Arial"/>
      <family val="2"/>
    </font>
    <font>
      <sz val="8"/>
      <name val="Times New Roman"/>
      <family val="1"/>
    </font>
    <font>
      <b/>
      <sz val="12"/>
      <name val="Arial"/>
      <family val="2"/>
    </font>
    <font>
      <b/>
      <sz val="10"/>
      <color indexed="8"/>
      <name val="Arial"/>
      <family val="2"/>
    </font>
    <font>
      <sz val="10"/>
      <color indexed="8"/>
      <name val="Arial"/>
      <family val="2"/>
    </font>
    <font>
      <b/>
      <sz val="12"/>
      <color indexed="8"/>
      <name val="Arial"/>
      <family val="2"/>
    </font>
    <font>
      <sz val="9"/>
      <color indexed="8"/>
      <name val="?? ?????"/>
      <family val="2"/>
    </font>
    <font>
      <sz val="1"/>
      <color indexed="16"/>
      <name val="Courier"/>
      <family val="3"/>
    </font>
    <font>
      <sz val="12"/>
      <color indexed="8"/>
      <name val="新細明體"/>
      <family val="1"/>
    </font>
    <font>
      <sz val="11"/>
      <color indexed="9"/>
      <name val="Calibri"/>
      <family val="2"/>
    </font>
    <font>
      <b/>
      <sz val="10"/>
      <name val="MS Sans Serif"/>
      <family val="2"/>
    </font>
    <font>
      <u val="single"/>
      <sz val="10"/>
      <color indexed="12"/>
      <name val="Arial"/>
      <family val="2"/>
    </font>
    <font>
      <sz val="11"/>
      <name val="?? ?????"/>
      <family val="2"/>
    </font>
    <font>
      <b/>
      <sz val="11"/>
      <color indexed="56"/>
      <name val="Calibri"/>
      <family val="2"/>
    </font>
    <font>
      <sz val="12"/>
      <color indexed="9"/>
      <name val="新細明體"/>
      <family val="1"/>
    </font>
    <font>
      <b/>
      <sz val="15"/>
      <color indexed="56"/>
      <name val="新細明體"/>
      <family val="1"/>
    </font>
    <font>
      <b/>
      <sz val="11"/>
      <color indexed="63"/>
      <name val="Calibri"/>
      <family val="2"/>
    </font>
    <font>
      <i/>
      <sz val="11"/>
      <color indexed="23"/>
      <name val="Calibri"/>
      <family val="2"/>
    </font>
    <font>
      <b/>
      <sz val="11"/>
      <color indexed="8"/>
      <name val="Calibri"/>
      <family val="2"/>
    </font>
    <font>
      <sz val="12"/>
      <name val="CordiaUPC"/>
      <family val="2"/>
    </font>
    <font>
      <sz val="11"/>
      <color indexed="8"/>
      <name val="Minion Pro"/>
      <family val="2"/>
    </font>
    <font>
      <b/>
      <i/>
      <sz val="12"/>
      <color indexed="8"/>
      <name val="Arial"/>
      <family val="2"/>
    </font>
    <font>
      <sz val="10"/>
      <name val="Trebuchet MS"/>
      <family val="2"/>
    </font>
    <font>
      <b/>
      <sz val="18"/>
      <color indexed="56"/>
      <name val="Cambria"/>
      <family val="1"/>
    </font>
    <font>
      <sz val="14"/>
      <name val="?? ??"/>
      <family val="2"/>
    </font>
    <font>
      <sz val="8"/>
      <name val="Arial MT"/>
      <family val="2"/>
    </font>
    <font>
      <b/>
      <i/>
      <sz val="16"/>
      <name val="Helv"/>
      <family val="2"/>
    </font>
    <font>
      <b/>
      <sz val="13"/>
      <color indexed="56"/>
      <name val="新細明體"/>
      <family val="1"/>
    </font>
    <font>
      <b/>
      <sz val="11"/>
      <color indexed="56"/>
      <name val="新細明體"/>
      <family val="1"/>
    </font>
    <font>
      <sz val="11"/>
      <name val="?? ??"/>
      <family val="2"/>
    </font>
    <font>
      <u val="single"/>
      <sz val="10"/>
      <color indexed="36"/>
      <name val="Arial"/>
      <family val="2"/>
    </font>
    <font>
      <b/>
      <sz val="10"/>
      <name val="Helv"/>
      <family val="2"/>
    </font>
    <font>
      <sz val="11"/>
      <name val="ＭＳ Ｐゴシック"/>
      <family val="2"/>
    </font>
    <font>
      <sz val="10"/>
      <name val="?? ??"/>
      <family val="2"/>
    </font>
    <font>
      <sz val="11"/>
      <color indexed="17"/>
      <name val="Calibri"/>
      <family val="2"/>
    </font>
    <font>
      <sz val="10"/>
      <name val="Helv"/>
      <family val="2"/>
    </font>
    <font>
      <sz val="11"/>
      <color indexed="52"/>
      <name val="Calibri"/>
      <family val="2"/>
    </font>
    <font>
      <sz val="10"/>
      <color indexed="39"/>
      <name val="Arial"/>
      <family val="2"/>
    </font>
    <font>
      <sz val="10"/>
      <name val="MS Sans Serif"/>
      <family val="2"/>
    </font>
    <font>
      <b/>
      <sz val="10"/>
      <color indexed="39"/>
      <name val="Arial"/>
      <family val="2"/>
    </font>
    <font>
      <sz val="12"/>
      <name val="바탕체"/>
      <family val="1"/>
    </font>
    <font>
      <sz val="11"/>
      <name val="돋움"/>
      <family val="2"/>
    </font>
    <font>
      <sz val="11"/>
      <color indexed="20"/>
      <name val="Calibri"/>
      <family val="2"/>
    </font>
    <font>
      <sz val="8"/>
      <name val="Arial"/>
      <family val="2"/>
    </font>
    <font>
      <b/>
      <sz val="12"/>
      <color indexed="9"/>
      <name val="新細明體"/>
      <family val="1"/>
    </font>
    <font>
      <sz val="12"/>
      <color indexed="17"/>
      <name val="新細明體"/>
      <family val="1"/>
    </font>
    <font>
      <b/>
      <sz val="24"/>
      <name val="Arial"/>
      <family val="2"/>
    </font>
    <font>
      <b/>
      <sz val="13"/>
      <color indexed="56"/>
      <name val="Calibri"/>
      <family val="2"/>
    </font>
    <font>
      <b/>
      <sz val="12"/>
      <name val="Helv"/>
      <family val="2"/>
    </font>
    <font>
      <b/>
      <sz val="15"/>
      <color indexed="56"/>
      <name val="Calibri"/>
      <family val="2"/>
    </font>
    <font>
      <sz val="10"/>
      <name val="Book Antiqua"/>
      <family val="1"/>
    </font>
    <font>
      <b/>
      <sz val="16"/>
      <color indexed="10"/>
      <name val="Times New Roman"/>
      <family val="1"/>
    </font>
    <font>
      <sz val="14"/>
      <name val="AngsanaUPC"/>
      <family val="1"/>
    </font>
    <font>
      <sz val="11"/>
      <color indexed="62"/>
      <name val="Calibri"/>
      <family val="2"/>
    </font>
    <font>
      <b/>
      <sz val="12"/>
      <color indexed="8"/>
      <name val="新細明體"/>
      <family val="1"/>
    </font>
    <font>
      <sz val="11"/>
      <color indexed="8"/>
      <name val="Tahoma"/>
      <family val="2"/>
    </font>
    <font>
      <sz val="12"/>
      <name val="宋体"/>
      <family val="2"/>
    </font>
    <font>
      <sz val="14"/>
      <name val="ＭＳ 明朝"/>
      <family val="1"/>
    </font>
    <font>
      <b/>
      <sz val="11"/>
      <color indexed="52"/>
      <name val="Calibri"/>
      <family val="2"/>
    </font>
    <font>
      <b/>
      <sz val="11"/>
      <color indexed="9"/>
      <name val="Calibri"/>
      <family val="2"/>
    </font>
    <font>
      <sz val="12"/>
      <name val="新細明體"/>
      <family val="1"/>
    </font>
    <font>
      <b/>
      <sz val="11"/>
      <name val="Helv"/>
      <family val="2"/>
    </font>
    <font>
      <sz val="8"/>
      <name val="Helv"/>
      <family val="2"/>
    </font>
    <font>
      <sz val="11"/>
      <color indexed="60"/>
      <name val="Calibri"/>
      <family val="2"/>
    </font>
    <font>
      <sz val="8"/>
      <name val="Courier New"/>
      <family val="3"/>
    </font>
    <font>
      <sz val="10"/>
      <name val="Courier"/>
      <family val="3"/>
    </font>
    <font>
      <b/>
      <sz val="14"/>
      <name val="Arial"/>
      <family val="2"/>
    </font>
    <font>
      <sz val="12"/>
      <color indexed="60"/>
      <name val="新細明體"/>
      <family val="1"/>
    </font>
    <font>
      <b/>
      <sz val="18"/>
      <color indexed="56"/>
      <name val="新細明體"/>
      <family val="1"/>
    </font>
    <font>
      <sz val="19"/>
      <color indexed="48"/>
      <name val="Arial"/>
      <family val="2"/>
    </font>
    <font>
      <sz val="10"/>
      <color indexed="10"/>
      <name val="Arial"/>
      <family val="2"/>
    </font>
    <font>
      <b/>
      <sz val="18"/>
      <color indexed="62"/>
      <name val="Cambria"/>
      <family val="1"/>
    </font>
    <font>
      <sz val="11"/>
      <color indexed="10"/>
      <name val="Calibri"/>
      <family val="2"/>
    </font>
    <font>
      <sz val="11"/>
      <name val="ＭＳ 明朝"/>
      <family val="1"/>
    </font>
    <font>
      <sz val="12"/>
      <color indexed="20"/>
      <name val="新細明體"/>
      <family val="1"/>
    </font>
    <font>
      <sz val="10"/>
      <name val="ＭＳ 明朝"/>
      <family val="1"/>
    </font>
    <font>
      <sz val="9"/>
      <color indexed="8"/>
      <name val="ＭＳ Ｐゴシック"/>
      <family val="2"/>
    </font>
    <font>
      <b/>
      <sz val="12"/>
      <color indexed="52"/>
      <name val="新細明體"/>
      <family val="1"/>
    </font>
    <font>
      <i/>
      <sz val="12"/>
      <color indexed="23"/>
      <name val="新細明體"/>
      <family val="1"/>
    </font>
    <font>
      <sz val="12"/>
      <color indexed="10"/>
      <name val="新細明體"/>
      <family val="1"/>
    </font>
    <font>
      <sz val="12"/>
      <color indexed="62"/>
      <name val="新細明體"/>
      <family val="1"/>
    </font>
    <font>
      <b/>
      <sz val="12"/>
      <color indexed="63"/>
      <name val="新細明體"/>
      <family val="1"/>
    </font>
    <font>
      <sz val="12"/>
      <color indexed="52"/>
      <name val="新細明體"/>
      <family val="1"/>
    </font>
    <font>
      <sz val="11"/>
      <name val="Arial"/>
      <family val="2"/>
    </font>
    <font>
      <sz val="11"/>
      <color theme="0" tint="-0.24997000396251678"/>
      <name val="Arial"/>
      <family val="2"/>
    </font>
    <font>
      <sz val="11"/>
      <color theme="0" tint="-0.3499799966812134"/>
      <name val="Arial"/>
      <family val="2"/>
    </font>
    <font>
      <sz val="9"/>
      <name val="Calibri"/>
      <family val="2"/>
      <scheme val="minor"/>
    </font>
    <font>
      <sz val="9"/>
      <color rgb="FFFF0000"/>
      <name val="Arial"/>
      <family val="2"/>
    </font>
    <font>
      <strike/>
      <sz val="11"/>
      <name val="Arial"/>
      <family val="2"/>
    </font>
    <font>
      <sz val="11"/>
      <color theme="8"/>
      <name val="Arial"/>
      <family val="2"/>
    </font>
    <font>
      <sz val="10"/>
      <color theme="1"/>
      <name val="Calibri"/>
      <family val="2"/>
      <scheme val="minor"/>
    </font>
    <font>
      <b/>
      <sz val="11"/>
      <color theme="8"/>
      <name val="Arial"/>
      <family val="2"/>
    </font>
    <font>
      <sz val="11"/>
      <color theme="0"/>
      <name val="Calibri"/>
      <family val="2"/>
      <scheme val="minor"/>
    </font>
    <font>
      <sz val="10"/>
      <name val="Calibri"/>
      <family val="2"/>
    </font>
    <font>
      <b/>
      <sz val="12"/>
      <name val="Times New Roman"/>
      <family val="1"/>
    </font>
    <font>
      <sz val="12"/>
      <color theme="1"/>
      <name val="Times New Roman"/>
      <family val="1"/>
    </font>
    <font>
      <b/>
      <sz val="12"/>
      <color theme="1"/>
      <name val="Times New Roman"/>
      <family val="1"/>
    </font>
    <font>
      <b/>
      <sz val="12"/>
      <color theme="0"/>
      <name val="Times New Roman"/>
      <family val="1"/>
    </font>
    <font>
      <b/>
      <sz val="14"/>
      <color rgb="FF333300"/>
      <name val="Times New Roman"/>
      <family val="1"/>
    </font>
    <font>
      <b/>
      <sz val="10"/>
      <color theme="0"/>
      <name val="Times New Roman"/>
      <family val="1"/>
    </font>
    <font>
      <b/>
      <sz val="10"/>
      <color rgb="FFFFC000"/>
      <name val="Times New Roman"/>
      <family val="1"/>
    </font>
    <font>
      <sz val="10"/>
      <color indexed="8"/>
      <name val="Times New Roman"/>
      <family val="1"/>
    </font>
    <font>
      <b/>
      <sz val="10"/>
      <color indexed="8"/>
      <name val="Times New Roman"/>
      <family val="1"/>
    </font>
    <font>
      <sz val="10"/>
      <color theme="1"/>
      <name val="Times New Roman"/>
      <family val="1"/>
    </font>
    <font>
      <b/>
      <sz val="10"/>
      <color theme="1"/>
      <name val="Times New Roman"/>
      <family val="1"/>
    </font>
    <font>
      <b/>
      <sz val="10"/>
      <name val="Calibri"/>
      <family val="2"/>
    </font>
    <font>
      <sz val="11"/>
      <color indexed="8"/>
      <name val="Times New Roman"/>
      <family val="1"/>
    </font>
    <font>
      <sz val="11"/>
      <color theme="0"/>
      <name val="Times New Roman"/>
      <family val="1"/>
    </font>
    <font>
      <sz val="10"/>
      <color rgb="FFC00000"/>
      <name val="Times New Roman"/>
      <family val="1"/>
    </font>
    <font>
      <b/>
      <u val="single"/>
      <sz val="10"/>
      <color rgb="FFC00000"/>
      <name val="Times New Roman"/>
      <family val="1"/>
    </font>
    <font>
      <sz val="10"/>
      <color theme="0"/>
      <name val="Calibri"/>
      <family val="2"/>
    </font>
    <font>
      <b/>
      <sz val="10"/>
      <color rgb="FF4D4D4D"/>
      <name val="Times New Roman"/>
      <family val="1"/>
    </font>
    <font>
      <b/>
      <sz val="10"/>
      <color rgb="FFC00000"/>
      <name val="Times New Roman"/>
      <family val="1"/>
    </font>
    <font>
      <sz val="11"/>
      <color theme="0"/>
      <name val="Calibri"/>
      <family val="2"/>
    </font>
    <font>
      <b/>
      <u val="single"/>
      <sz val="10"/>
      <color theme="10"/>
      <name val="Times New Roman"/>
      <family val="1"/>
    </font>
    <font>
      <sz val="10"/>
      <color theme="0"/>
      <name val="Times New Roman"/>
      <family val="1"/>
    </font>
    <font>
      <sz val="10"/>
      <color rgb="FF4D4D4D"/>
      <name val="Times New Roman"/>
      <family val="1"/>
    </font>
    <font>
      <sz val="11"/>
      <color theme="1"/>
      <name val="Times New Roman"/>
      <family val="1"/>
    </font>
    <font>
      <i/>
      <sz val="11"/>
      <color rgb="FFFF0000"/>
      <name val="Times New Roman"/>
      <family val="1"/>
    </font>
    <font>
      <sz val="11"/>
      <name val="Times New Roman"/>
      <family val="1"/>
    </font>
    <font>
      <sz val="12"/>
      <name val="Times New Roman"/>
      <family val="1"/>
    </font>
    <font>
      <sz val="11"/>
      <color rgb="FFFF0000"/>
      <name val="Times New Roman"/>
      <family val="1"/>
    </font>
    <font>
      <b/>
      <u val="single"/>
      <sz val="11"/>
      <color theme="10"/>
      <name val="Times New Roman"/>
      <family val="1"/>
    </font>
    <font>
      <b/>
      <sz val="13"/>
      <color rgb="FF0000FF"/>
      <name val="Times New Roman"/>
      <family val="1"/>
    </font>
    <font>
      <sz val="10"/>
      <name val="Calibri"/>
      <family val="2"/>
      <scheme val="minor"/>
    </font>
    <font>
      <b/>
      <sz val="11"/>
      <color indexed="8"/>
      <name val="Times New Roman"/>
      <family val="1"/>
    </font>
    <font>
      <b/>
      <sz val="10"/>
      <name val="Calibri"/>
      <family val="2"/>
      <scheme val="minor"/>
    </font>
    <font>
      <i/>
      <sz val="9"/>
      <color theme="1"/>
      <name val="Arial"/>
      <family val="2"/>
    </font>
    <font>
      <u val="single"/>
      <sz val="9"/>
      <color theme="1"/>
      <name val="Arial"/>
      <family val="2"/>
    </font>
    <font>
      <b/>
      <sz val="11"/>
      <color rgb="FF000000"/>
      <name val="Arial Narrow"/>
      <family val="2"/>
    </font>
    <font>
      <sz val="11"/>
      <color rgb="FF000000"/>
      <name val="Arial Narrow"/>
      <family val="2"/>
    </font>
    <font>
      <b/>
      <sz val="11"/>
      <color theme="0"/>
      <name val="Arial Narrow"/>
      <family val="2"/>
    </font>
    <font>
      <b/>
      <sz val="8"/>
      <name val="Calibri"/>
      <family val="2"/>
    </font>
  </fonts>
  <fills count="80">
    <fill>
      <patternFill/>
    </fill>
    <fill>
      <patternFill patternType="gray125"/>
    </fill>
    <fill>
      <patternFill patternType="solid">
        <fgColor indexed="40"/>
        <bgColor indexed="64"/>
      </patternFill>
    </fill>
    <fill>
      <patternFill patternType="solid">
        <fgColor indexed="43"/>
        <bgColor indexed="64"/>
      </patternFill>
    </fill>
    <fill>
      <patternFill patternType="solid">
        <fgColor indexed="40"/>
        <bgColor indexed="64"/>
      </patternFill>
    </fill>
    <fill>
      <patternFill patternType="solid">
        <fgColor indexed="10"/>
        <bgColor indexed="64"/>
      </patternFill>
    </fill>
    <fill>
      <patternFill patternType="solid">
        <fgColor indexed="36"/>
        <bgColor indexed="64"/>
      </patternFill>
    </fill>
    <fill>
      <patternFill patternType="solid">
        <fgColor indexed="42"/>
        <bgColor indexed="64"/>
      </patternFill>
    </fill>
    <fill>
      <patternFill patternType="solid">
        <fgColor indexed="11"/>
        <bgColor indexed="64"/>
      </patternFill>
    </fill>
    <fill>
      <patternFill patternType="solid">
        <fgColor indexed="61"/>
        <bgColor indexed="64"/>
      </patternFill>
    </fill>
    <fill>
      <patternFill patternType="solid">
        <fgColor indexed="47"/>
        <bgColor indexed="64"/>
      </patternFill>
    </fill>
    <fill>
      <patternFill patternType="solid">
        <fgColor indexed="50"/>
        <bgColor indexed="64"/>
      </patternFill>
    </fill>
    <fill>
      <patternFill patternType="solid">
        <fgColor indexed="45"/>
        <bgColor indexed="64"/>
      </patternFill>
    </fill>
    <fill>
      <patternFill patternType="solid">
        <fgColor indexed="29"/>
        <bgColor indexed="64"/>
      </patternFill>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58"/>
        <bgColor indexed="64"/>
      </patternFill>
    </fill>
    <fill>
      <patternFill patternType="solid">
        <fgColor indexed="22"/>
        <bgColor indexed="64"/>
      </patternFill>
    </fill>
    <fill>
      <patternFill patternType="solid">
        <fgColor indexed="62"/>
        <bgColor indexed="64"/>
      </patternFill>
    </fill>
    <fill>
      <patternFill patternType="lightDown">
        <fgColor theme="0" tint="-0.24993999302387238"/>
        <bgColor theme="0"/>
      </patternFill>
    </fill>
    <fill>
      <patternFill patternType="solid">
        <fgColor indexed="55"/>
        <bgColor indexed="64"/>
      </patternFill>
    </fill>
    <fill>
      <patternFill patternType="lightUp">
        <fgColor indexed="9"/>
        <bgColor indexed="57"/>
      </patternFill>
    </fill>
    <fill>
      <patternFill patternType="solid">
        <fgColor indexed="51"/>
        <bgColor indexed="64"/>
      </patternFill>
    </fill>
    <fill>
      <patternFill patternType="solid">
        <fgColor indexed="44"/>
        <bgColor indexed="64"/>
      </patternFill>
    </fill>
    <fill>
      <patternFill patternType="solid">
        <fgColor indexed="57"/>
        <bgColor indexed="64"/>
      </patternFill>
    </fill>
    <fill>
      <patternFill patternType="solid">
        <fgColor indexed="41"/>
        <bgColor indexed="64"/>
      </patternFill>
    </fill>
    <fill>
      <patternFill patternType="solid">
        <fgColor indexed="51"/>
        <bgColor indexed="64"/>
      </patternFill>
    </fill>
    <fill>
      <patternFill patternType="solid">
        <fgColor indexed="46"/>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60"/>
        <bgColor indexed="64"/>
      </patternFill>
    </fill>
    <fill>
      <patternFill patternType="solid">
        <fgColor indexed="11"/>
        <bgColor indexed="64"/>
      </patternFill>
    </fill>
    <fill>
      <patternFill patternType="solid">
        <fgColor indexed="53"/>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lightUp">
        <fgColor indexed="48"/>
        <bgColor indexed="41"/>
      </patternFill>
    </fill>
    <fill>
      <patternFill patternType="solid">
        <fgColor indexed="26"/>
        <bgColor indexed="64"/>
      </patternFill>
    </fill>
    <fill>
      <patternFill patternType="solid">
        <fgColor indexed="47"/>
        <bgColor indexed="64"/>
      </patternFill>
    </fill>
    <fill>
      <patternFill patternType="lightUp">
        <fgColor indexed="9"/>
        <bgColor indexed="24"/>
      </patternFill>
    </fill>
    <fill>
      <patternFill patternType="lightUp">
        <fgColor indexed="9"/>
        <bgColor indexed="12"/>
      </patternFill>
    </fill>
    <fill>
      <patternFill patternType="solid">
        <fgColor indexed="50"/>
        <bgColor indexed="64"/>
      </patternFill>
    </fill>
    <fill>
      <patternFill patternType="solid">
        <fgColor indexed="54"/>
        <bgColor indexed="64"/>
      </patternFill>
    </fill>
    <fill>
      <patternFill patternType="solid">
        <fgColor indexed="9"/>
        <bgColor indexed="64"/>
      </patternFill>
    </fill>
    <fill>
      <patternFill patternType="solid">
        <fgColor indexed="15"/>
        <bgColor indexed="64"/>
      </patternFill>
    </fill>
    <fill>
      <patternFill patternType="solid">
        <fgColor indexed="20"/>
        <bgColor indexed="64"/>
      </patternFill>
    </fill>
    <fill>
      <patternFill patternType="lightUp"/>
    </fill>
    <fill>
      <patternFill patternType="gray0625">
        <fgColor theme="0" tint="-0.14993000030517578"/>
      </patternFill>
    </fill>
    <fill>
      <patternFill patternType="lightUp">
        <fgColor theme="0" tint="-0.14993000030517578"/>
      </patternFill>
    </fill>
    <fill>
      <patternFill patternType="lightUp">
        <fgColor theme="0" tint="-0.24993999302387238"/>
      </patternFill>
    </fill>
    <fill>
      <patternFill patternType="solid">
        <fgColor rgb="FF92D050"/>
        <bgColor indexed="64"/>
      </patternFill>
    </fill>
    <fill>
      <patternFill patternType="solid">
        <fgColor theme="0" tint="-0.3499799966812134"/>
        <bgColor indexed="64"/>
      </patternFill>
    </fill>
    <fill>
      <patternFill patternType="solid">
        <fgColor theme="0"/>
        <bgColor indexed="64"/>
      </patternFill>
    </fill>
    <fill>
      <patternFill patternType="solid">
        <fgColor theme="4" tint="0.5999900102615356"/>
        <bgColor indexed="64"/>
      </patternFill>
    </fill>
    <fill>
      <patternFill patternType="solid">
        <fgColor rgb="FF002060"/>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theme="0" tint="-0.1499900072813034"/>
        <bgColor indexed="64"/>
      </patternFill>
    </fill>
    <fill>
      <patternFill patternType="solid">
        <fgColor theme="6"/>
        <bgColor indexed="64"/>
      </patternFill>
    </fill>
    <fill>
      <patternFill patternType="solid">
        <fgColor theme="1"/>
        <bgColor indexed="64"/>
      </patternFill>
    </fill>
    <fill>
      <patternFill patternType="solid">
        <fgColor theme="2" tint="-0.4999699890613556"/>
        <bgColor indexed="64"/>
      </patternFill>
    </fill>
    <fill>
      <patternFill patternType="solid">
        <fgColor theme="3" tint="0.5999900102615356"/>
        <bgColor indexed="64"/>
      </patternFill>
    </fill>
    <fill>
      <patternFill patternType="solid">
        <fgColor theme="2" tint="-0.24997000396251678"/>
        <bgColor indexed="64"/>
      </patternFill>
    </fill>
    <fill>
      <patternFill patternType="solid">
        <fgColor theme="0"/>
        <bgColor indexed="64"/>
      </patternFill>
    </fill>
    <fill>
      <patternFill patternType="solid">
        <fgColor rgb="FF002060"/>
        <bgColor indexed="64"/>
      </patternFill>
    </fill>
    <fill>
      <patternFill patternType="solid">
        <fgColor theme="2" tint="-0.4999699890613556"/>
        <bgColor indexed="64"/>
      </patternFill>
    </fill>
    <fill>
      <patternFill patternType="solid">
        <fgColor theme="9" tint="0.39998000860214233"/>
        <bgColor indexed="64"/>
      </patternFill>
    </fill>
    <fill>
      <patternFill patternType="solid">
        <fgColor theme="7" tint="0.5999900102615356"/>
        <bgColor indexed="64"/>
      </patternFill>
    </fill>
    <fill>
      <patternFill patternType="solid">
        <fgColor rgb="FFFFFFCC"/>
        <bgColor indexed="64"/>
      </patternFill>
    </fill>
    <fill>
      <patternFill patternType="solid">
        <fgColor rgb="FF0070C0"/>
        <bgColor indexed="64"/>
      </patternFill>
    </fill>
    <fill>
      <patternFill patternType="solid">
        <fgColor theme="8" tint="0.5999900102615356"/>
        <bgColor indexed="64"/>
      </patternFill>
    </fill>
    <fill>
      <patternFill patternType="solid">
        <fgColor theme="0" tint="-0.24997000396251678"/>
        <bgColor indexed="64"/>
      </patternFill>
    </fill>
    <fill>
      <patternFill patternType="solid">
        <fgColor rgb="FFFFFF00"/>
        <bgColor indexed="64"/>
      </patternFill>
    </fill>
    <fill>
      <patternFill patternType="solid">
        <fgColor theme="8" tint="-0.4999699890613556"/>
        <bgColor indexed="64"/>
      </patternFill>
    </fill>
    <fill>
      <patternFill patternType="solid">
        <fgColor theme="7" tint="0.5999900102615356"/>
        <bgColor indexed="64"/>
      </patternFill>
    </fill>
  </fills>
  <borders count="156">
    <border>
      <left/>
      <right/>
      <top/>
      <bottom/>
      <diagonal/>
    </border>
    <border>
      <left style="thin">
        <color indexed="48"/>
      </left>
      <right style="thin">
        <color indexed="48"/>
      </right>
      <top style="thin">
        <color indexed="48"/>
      </top>
      <bottom style="thin">
        <color indexed="48"/>
      </bottom>
    </border>
    <border>
      <left/>
      <right/>
      <top/>
      <bottom style="thick">
        <color indexed="62"/>
      </bottom>
    </border>
    <border>
      <left/>
      <right/>
      <top/>
      <bottom style="medium"/>
    </border>
    <border>
      <left/>
      <right/>
      <top/>
      <bottom style="thick">
        <color indexed="22"/>
      </bottom>
    </border>
    <border>
      <left/>
      <right/>
      <top/>
      <bottom style="medium">
        <color indexed="30"/>
      </bottom>
    </border>
    <border>
      <left style="thin"/>
      <right style="thin"/>
      <top style="thin"/>
      <bottom style="thin"/>
    </border>
    <border>
      <left/>
      <right/>
      <top/>
      <bottom style="thin"/>
    </border>
    <border>
      <left/>
      <right/>
      <top/>
      <bottom style="double">
        <color indexed="52"/>
      </bottom>
    </border>
    <border>
      <left style="thin">
        <color theme="1" tint="0.49998000264167786"/>
      </left>
      <right style="thin">
        <color theme="1" tint="0.49998000264167786"/>
      </right>
      <top style="thin">
        <color theme="1" tint="0.49998000264167786"/>
      </top>
      <bottom style="thin">
        <color theme="1" tint="0.49998000264167786"/>
      </bottom>
    </border>
    <border>
      <left style="double">
        <color indexed="63"/>
      </left>
      <right style="double">
        <color indexed="63"/>
      </right>
      <top style="double">
        <color indexed="63"/>
      </top>
      <bottom style="double">
        <color indexed="63"/>
      </bottom>
    </border>
    <border>
      <left style="medium"/>
      <right/>
      <top style="medium"/>
      <bottom/>
    </border>
    <border>
      <left style="thin">
        <color indexed="23"/>
      </left>
      <right style="thin">
        <color indexed="23"/>
      </right>
      <top style="thin">
        <color indexed="23"/>
      </top>
      <bottom style="thin">
        <color indexed="23"/>
      </bottom>
    </border>
    <border>
      <left/>
      <right/>
      <top style="thin">
        <color indexed="62"/>
      </top>
      <bottom style="double">
        <color indexed="62"/>
      </bottom>
    </border>
    <border>
      <left style="thin">
        <color indexed="41"/>
      </left>
      <right style="thin">
        <color indexed="48"/>
      </right>
      <top style="medium">
        <color indexed="41"/>
      </top>
      <bottom style="thin">
        <color indexed="48"/>
      </bottom>
    </border>
    <border>
      <left style="thin">
        <color indexed="22"/>
      </left>
      <right style="thin">
        <color indexed="22"/>
      </right>
      <top style="thin">
        <color indexed="22"/>
      </top>
      <bottom style="thin">
        <color indexed="22"/>
      </bottom>
    </border>
    <border>
      <left/>
      <right/>
      <top style="double"/>
      <bottom style="double"/>
    </border>
    <border>
      <left style="thin"/>
      <right/>
      <top style="thin"/>
      <bottom/>
    </border>
    <border>
      <left/>
      <right/>
      <top style="medium"/>
      <bottom style="medium"/>
    </border>
    <border>
      <left/>
      <right/>
      <top style="thin"/>
      <bottom style="thin"/>
    </border>
    <border>
      <left/>
      <right/>
      <top/>
      <bottom style="dotted"/>
    </border>
    <border>
      <left style="thin"/>
      <right style="thin"/>
      <top style="thin"/>
      <bottom/>
    </border>
    <border>
      <left style="thin">
        <color indexed="63"/>
      </left>
      <right style="thin">
        <color indexed="63"/>
      </right>
      <top style="thin">
        <color indexed="63"/>
      </top>
      <bottom style="thin">
        <color indexed="63"/>
      </bottom>
    </border>
    <border>
      <left style="thin">
        <color indexed="54"/>
      </left>
      <right/>
      <top style="thin">
        <color indexed="54"/>
      </top>
      <bottom/>
    </border>
    <border>
      <left style="medium"/>
      <right style="medium"/>
      <top style="thin"/>
      <bottom style="thin"/>
    </border>
    <border>
      <left style="medium"/>
      <right style="medium"/>
      <top style="medium"/>
      <bottom style="medium"/>
    </border>
    <border>
      <left style="thin">
        <color theme="1" tint="0.49998000264167786"/>
      </left>
      <right style="thin">
        <color theme="1" tint="0.49998000264167786"/>
      </right>
      <top style="dotted">
        <color theme="0" tint="-0.14993000030517578"/>
      </top>
      <bottom style="dotted">
        <color theme="0" tint="-0.14993000030517578"/>
      </bottom>
    </border>
    <border>
      <left style="medium"/>
      <right style="medium"/>
      <top/>
      <bottom/>
    </border>
    <border>
      <left/>
      <right style="medium"/>
      <top/>
      <bottom/>
    </border>
    <border>
      <left style="medium"/>
      <right/>
      <top/>
      <bottom style="medium"/>
    </border>
    <border>
      <left/>
      <right style="medium"/>
      <top/>
      <bottom style="medium"/>
    </border>
    <border>
      <left style="medium"/>
      <right style="medium"/>
      <top style="hair"/>
      <bottom style="hair"/>
    </border>
    <border>
      <left/>
      <right/>
      <top style="medium"/>
      <bottom/>
    </border>
    <border>
      <left style="medium"/>
      <right/>
      <top/>
      <bottom/>
    </border>
    <border>
      <left style="medium"/>
      <right style="medium"/>
      <top/>
      <bottom style="medium"/>
    </border>
    <border>
      <left style="medium"/>
      <right style="medium"/>
      <top style="medium"/>
      <bottom/>
    </border>
    <border>
      <left style="medium"/>
      <right/>
      <top style="medium"/>
      <bottom style="medium"/>
    </border>
    <border>
      <left/>
      <right style="medium"/>
      <top style="medium"/>
      <bottom style="medium"/>
    </border>
    <border>
      <left style="medium"/>
      <right/>
      <top style="medium"/>
      <bottom style="double"/>
    </border>
    <border>
      <left/>
      <right/>
      <top style="medium"/>
      <bottom style="double"/>
    </border>
    <border>
      <left style="medium"/>
      <right style="medium"/>
      <top style="medium"/>
      <bottom style="double"/>
    </border>
    <border>
      <left/>
      <right style="thin"/>
      <top/>
      <bottom/>
    </border>
    <border>
      <left style="medium"/>
      <right style="thin">
        <color indexed="8"/>
      </right>
      <top style="medium"/>
      <bottom/>
    </border>
    <border>
      <left style="medium"/>
      <right/>
      <top style="medium"/>
      <bottom style="thin">
        <color indexed="8"/>
      </bottom>
    </border>
    <border>
      <left/>
      <right/>
      <top style="medium"/>
      <bottom style="thin">
        <color indexed="8"/>
      </bottom>
    </border>
    <border>
      <left/>
      <right style="medium"/>
      <top style="medium"/>
      <bottom style="thin">
        <color indexed="8"/>
      </bottom>
    </border>
    <border>
      <left style="medium"/>
      <right style="thin">
        <color indexed="8"/>
      </right>
      <top/>
      <bottom/>
    </border>
    <border>
      <left style="medium"/>
      <right style="thin"/>
      <top/>
      <bottom/>
    </border>
    <border>
      <left style="medium"/>
      <right style="thin">
        <color indexed="8"/>
      </right>
      <top/>
      <bottom style="thin"/>
    </border>
    <border>
      <left style="medium"/>
      <right style="thin"/>
      <top/>
      <bottom style="thin"/>
    </border>
    <border>
      <left style="medium"/>
      <right style="thin">
        <color indexed="8"/>
      </right>
      <top/>
      <bottom style="medium"/>
    </border>
    <border>
      <left style="thin">
        <color indexed="8"/>
      </left>
      <right style="thin">
        <color indexed="8"/>
      </right>
      <top/>
      <bottom style="medium"/>
    </border>
    <border>
      <left style="thin">
        <color indexed="8"/>
      </left>
      <right style="medium"/>
      <top/>
      <bottom style="medium"/>
    </border>
    <border>
      <left/>
      <right style="thin">
        <color indexed="8"/>
      </right>
      <top style="medium"/>
      <bottom style="thin">
        <color indexed="8"/>
      </bottom>
    </border>
    <border>
      <left/>
      <right style="thin">
        <color indexed="8"/>
      </right>
      <top/>
      <bottom/>
    </border>
    <border>
      <left style="medium"/>
      <right style="thin">
        <color indexed="8"/>
      </right>
      <top style="medium"/>
      <bottom style="thin">
        <color indexed="8"/>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right style="thin"/>
      <top style="thin"/>
      <bottom style="medium"/>
    </border>
    <border>
      <left style="thin"/>
      <right style="medium"/>
      <top style="thin"/>
      <bottom style="medium"/>
    </border>
    <border>
      <left style="medium"/>
      <right style="medium"/>
      <top/>
      <bottom style="thin"/>
    </border>
    <border>
      <left style="thin">
        <color indexed="8"/>
      </left>
      <right/>
      <top style="medium"/>
      <bottom style="thin">
        <color indexed="8"/>
      </bottom>
    </border>
    <border>
      <left style="medium"/>
      <right style="medium"/>
      <top style="medium"/>
      <bottom style="thin">
        <color indexed="8"/>
      </bottom>
    </border>
    <border>
      <left/>
      <right style="thin"/>
      <top style="medium"/>
      <bottom style="thin">
        <color indexed="8"/>
      </bottom>
    </border>
    <border>
      <left style="thin">
        <color indexed="8"/>
      </left>
      <right style="thin">
        <color indexed="8"/>
      </right>
      <top style="medium"/>
      <bottom/>
    </border>
    <border>
      <left style="thin">
        <color indexed="8"/>
      </left>
      <right style="medium"/>
      <top style="medium"/>
      <bottom/>
    </border>
    <border>
      <left style="thin">
        <color indexed="8"/>
      </left>
      <right/>
      <top style="medium"/>
      <bottom/>
    </border>
    <border>
      <left style="thin"/>
      <right/>
      <top style="medium"/>
      <bottom/>
    </border>
    <border>
      <left style="thin"/>
      <right style="thin"/>
      <top/>
      <bottom/>
    </border>
    <border>
      <left/>
      <right style="thin">
        <color indexed="8"/>
      </right>
      <top style="medium"/>
      <bottom/>
    </border>
    <border>
      <left/>
      <right style="thin"/>
      <top style="medium"/>
      <bottom/>
    </border>
    <border>
      <left/>
      <right style="medium"/>
      <top style="medium"/>
      <bottom/>
    </border>
    <border>
      <left/>
      <right/>
      <top style="thin"/>
      <bottom style="double"/>
    </border>
    <border>
      <left style="thin">
        <color rgb="FF000000"/>
      </left>
      <right style="thin">
        <color rgb="FF000000"/>
      </right>
      <top style="thin">
        <color rgb="FF000000"/>
      </top>
      <bottom style="thin">
        <color rgb="FF000000"/>
      </bottom>
    </border>
    <border>
      <left style="thin"/>
      <right style="thin">
        <color indexed="8"/>
      </right>
      <top/>
      <bottom/>
    </border>
    <border>
      <left style="thin">
        <color indexed="8"/>
      </left>
      <right style="thin">
        <color indexed="8"/>
      </right>
      <top/>
      <bottom/>
    </border>
    <border>
      <left style="thin">
        <color indexed="8"/>
      </left>
      <right style="medium"/>
      <top/>
      <bottom/>
    </border>
    <border>
      <left style="thin"/>
      <right/>
      <top/>
      <bottom/>
    </border>
    <border>
      <left style="thin"/>
      <right style="medium"/>
      <top/>
      <bottom/>
    </border>
    <border>
      <left style="medium"/>
      <right/>
      <top style="thin"/>
      <bottom style="thin"/>
    </border>
    <border>
      <left style="thin">
        <color indexed="8"/>
      </left>
      <right style="thin"/>
      <top/>
      <bottom/>
    </border>
    <border>
      <left style="medium"/>
      <right/>
      <top style="thin"/>
      <bottom style="medium"/>
    </border>
    <border>
      <left/>
      <right/>
      <top style="thin"/>
      <bottom style="medium"/>
    </border>
    <border>
      <left/>
      <right style="thin"/>
      <top style="thin"/>
      <bottom style="medium"/>
    </border>
    <border>
      <left/>
      <right style="thin"/>
      <top style="thin"/>
      <bottom/>
    </border>
    <border>
      <left style="thin"/>
      <right/>
      <top style="thin"/>
      <bottom style="thin"/>
    </border>
    <border>
      <left/>
      <right style="thin"/>
      <top style="thin"/>
      <bottom style="thin"/>
    </border>
    <border>
      <left style="thin">
        <color indexed="8"/>
      </left>
      <right style="thin">
        <color indexed="8"/>
      </right>
      <top/>
      <bottom style="thin"/>
    </border>
    <border>
      <left style="thin">
        <color indexed="8"/>
      </left>
      <right style="medium"/>
      <top/>
      <bottom style="thin"/>
    </border>
    <border>
      <left style="thin"/>
      <right style="thin"/>
      <top/>
      <bottom style="thin"/>
    </border>
    <border>
      <left style="thin">
        <color indexed="8"/>
      </left>
      <right style="thin"/>
      <top/>
      <bottom style="thin"/>
    </border>
    <border>
      <left style="thin"/>
      <right style="thin">
        <color indexed="8"/>
      </right>
      <top/>
      <bottom style="thin"/>
    </border>
    <border>
      <left style="thin"/>
      <right style="medium"/>
      <top/>
      <bottom style="thin"/>
    </border>
    <border>
      <left style="medium"/>
      <right style="thin">
        <color indexed="8"/>
      </right>
      <top/>
      <bottom style="thin">
        <color indexed="8"/>
      </bottom>
    </border>
    <border>
      <left style="thin">
        <color indexed="8"/>
      </left>
      <right style="thin">
        <color indexed="8"/>
      </right>
      <top/>
      <bottom style="thin">
        <color indexed="8"/>
      </bottom>
    </border>
    <border>
      <left style="thin">
        <color indexed="8"/>
      </left>
      <right style="medium"/>
      <top/>
      <bottom style="thin">
        <color indexed="8"/>
      </bottom>
    </border>
    <border>
      <left style="medium"/>
      <right style="thin">
        <color indexed="8"/>
      </right>
      <top style="thin">
        <color indexed="8"/>
      </top>
      <bottom/>
    </border>
    <border>
      <left style="medium"/>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medium"/>
      <right style="medium"/>
      <top style="thin">
        <color indexed="8"/>
      </top>
      <bottom style="thin">
        <color indexed="8"/>
      </bottom>
    </border>
    <border>
      <left style="thin">
        <color indexed="8"/>
      </left>
      <right style="thin">
        <color indexed="8"/>
      </right>
      <top style="thin">
        <color indexed="8"/>
      </top>
      <bottom style="medium"/>
    </border>
    <border>
      <left style="thin">
        <color indexed="8"/>
      </left>
      <right style="thin">
        <color indexed="8"/>
      </right>
      <top style="thin">
        <color indexed="8"/>
      </top>
      <bottom/>
    </border>
    <border>
      <left style="thin">
        <color indexed="8"/>
      </left>
      <right/>
      <top style="thin">
        <color indexed="8"/>
      </top>
      <bottom/>
    </border>
    <border>
      <left/>
      <right/>
      <top style="thin"/>
      <bottom/>
    </border>
    <border>
      <left/>
      <right style="thin">
        <color indexed="8"/>
      </right>
      <top style="thin">
        <color indexed="8"/>
      </top>
      <bottom/>
    </border>
    <border>
      <left style="thin">
        <color indexed="8"/>
      </left>
      <right/>
      <top/>
      <bottom/>
    </border>
    <border>
      <left style="thin"/>
      <right/>
      <top/>
      <bottom style="thin"/>
    </border>
    <border>
      <left/>
      <right style="thin"/>
      <top/>
      <bottom style="thin"/>
    </border>
    <border>
      <left style="medium"/>
      <right/>
      <top/>
      <bottom style="thin"/>
    </border>
    <border>
      <left style="thin">
        <color indexed="8"/>
      </left>
      <right style="thin">
        <color indexed="8"/>
      </right>
      <top style="thin"/>
      <bottom/>
    </border>
    <border>
      <left style="thin">
        <color indexed="8"/>
      </left>
      <right/>
      <top style="thin"/>
      <bottom/>
    </border>
    <border>
      <left/>
      <right style="thin">
        <color indexed="8"/>
      </right>
      <top style="thin"/>
      <bottom/>
    </border>
    <border>
      <left style="thin">
        <color indexed="8"/>
      </left>
      <right style="thin"/>
      <top style="thin"/>
      <bottom/>
    </border>
    <border>
      <left style="thin">
        <color indexed="8"/>
      </left>
      <right/>
      <top/>
      <bottom style="thin"/>
    </border>
    <border>
      <left style="thin">
        <color indexed="8"/>
      </left>
      <right/>
      <top/>
      <bottom style="thin">
        <color indexed="8"/>
      </bottom>
    </border>
    <border>
      <left/>
      <right style="thin">
        <color indexed="8"/>
      </right>
      <top/>
      <bottom style="thin">
        <color indexed="8"/>
      </bottom>
    </border>
    <border>
      <left style="thin">
        <color indexed="8"/>
      </left>
      <right style="thin"/>
      <top/>
      <bottom style="thin">
        <color indexed="8"/>
      </bottom>
    </border>
    <border>
      <left style="medium"/>
      <right/>
      <top style="thin"/>
      <bottom style="thin">
        <color indexed="8"/>
      </bottom>
    </border>
    <border>
      <left style="medium"/>
      <right style="medium"/>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right style="medium"/>
      <top style="thin">
        <color indexed="8"/>
      </top>
      <bottom style="thin">
        <color indexed="8"/>
      </bottom>
    </border>
    <border>
      <left style="thin">
        <color indexed="8"/>
      </left>
      <right/>
      <top style="thin">
        <color indexed="8"/>
      </top>
      <bottom style="thin">
        <color indexed="8"/>
      </bottom>
    </border>
    <border>
      <left style="thin">
        <color indexed="8"/>
      </left>
      <right style="medium"/>
      <top style="thin">
        <color indexed="8"/>
      </top>
      <bottom/>
    </border>
    <border>
      <left style="medium"/>
      <right style="thin">
        <color indexed="8"/>
      </right>
      <top style="thin">
        <color indexed="8"/>
      </top>
      <bottom style="medium"/>
    </border>
    <border>
      <left style="thin">
        <color indexed="8"/>
      </left>
      <right/>
      <top style="thin">
        <color indexed="8"/>
      </top>
      <bottom style="medium"/>
    </border>
    <border>
      <left style="thin">
        <color indexed="8"/>
      </left>
      <right style="medium"/>
      <top style="thin">
        <color indexed="8"/>
      </top>
      <bottom style="medium"/>
    </border>
    <border>
      <left style="thin"/>
      <right style="medium"/>
      <top style="thin"/>
      <bottom style="thin"/>
    </border>
    <border>
      <left style="medium"/>
      <right style="thin"/>
      <top style="thin"/>
      <bottom/>
    </border>
    <border>
      <left style="medium"/>
      <right/>
      <top style="thin">
        <color indexed="8"/>
      </top>
      <bottom/>
    </border>
    <border>
      <left/>
      <right/>
      <top style="thin">
        <color indexed="8"/>
      </top>
      <bottom/>
    </border>
    <border>
      <left/>
      <right style="medium"/>
      <top style="thin">
        <color indexed="8"/>
      </top>
      <bottom/>
    </border>
    <border>
      <left/>
      <right style="thin">
        <color indexed="8"/>
      </right>
      <top/>
      <bottom style="thin"/>
    </border>
    <border>
      <left/>
      <right style="medium"/>
      <top/>
      <bottom style="thin"/>
    </border>
    <border>
      <left style="medium"/>
      <right style="medium"/>
      <top style="thin">
        <color indexed="8"/>
      </top>
      <bottom/>
    </border>
    <border>
      <left/>
      <right style="thin">
        <color indexed="8"/>
      </right>
      <top style="thin">
        <color indexed="8"/>
      </top>
      <bottom style="medium"/>
    </border>
    <border>
      <left/>
      <right/>
      <top style="thin">
        <color indexed="8"/>
      </top>
      <bottom style="medium"/>
    </border>
    <border>
      <left/>
      <right style="medium"/>
      <top style="thin">
        <color indexed="8"/>
      </top>
      <bottom style="medium"/>
    </border>
    <border>
      <left style="medium"/>
      <right style="medium"/>
      <top style="thin">
        <color indexed="8"/>
      </top>
      <bottom style="medium"/>
    </border>
    <border>
      <left style="medium"/>
      <right/>
      <top style="thin">
        <color indexed="8"/>
      </top>
      <bottom style="medium"/>
    </border>
    <border>
      <left style="medium"/>
      <right/>
      <top style="thin">
        <color indexed="8"/>
      </top>
      <bottom style="thin">
        <color indexed="8"/>
      </bottom>
    </border>
    <border>
      <left/>
      <right style="thin"/>
      <top style="thin">
        <color indexed="8"/>
      </top>
      <bottom style="thin">
        <color indexed="8"/>
      </bottom>
    </border>
    <border>
      <left style="medium"/>
      <right style="thin"/>
      <top style="thin">
        <color indexed="8"/>
      </top>
      <bottom style="thin">
        <color indexed="8"/>
      </bottom>
    </border>
    <border>
      <left style="thin"/>
      <right style="thin"/>
      <top style="thin">
        <color indexed="8"/>
      </top>
      <bottom style="thin">
        <color indexed="8"/>
      </bottom>
    </border>
    <border>
      <left style="thin"/>
      <right style="medium"/>
      <top style="thin">
        <color indexed="8"/>
      </top>
      <bottom style="thin">
        <color indexed="8"/>
      </bottom>
    </border>
    <border>
      <left/>
      <right style="thin"/>
      <top style="thin">
        <color indexed="8"/>
      </top>
      <bottom style="medium"/>
    </border>
    <border>
      <left style="thin"/>
      <right style="thin"/>
      <top style="thin">
        <color indexed="8"/>
      </top>
      <bottom style="medium"/>
    </border>
    <border>
      <left style="thin"/>
      <right style="medium"/>
      <top style="thin">
        <color indexed="8"/>
      </top>
      <bottom style="medium"/>
    </border>
    <border>
      <left style="thin"/>
      <right style="medium"/>
      <top style="thin"/>
      <bottom/>
    </border>
    <border>
      <left/>
      <right/>
      <top/>
      <bottom style="thin">
        <color indexed="8"/>
      </bottom>
    </border>
    <border>
      <left style="medium"/>
      <right style="thin">
        <color indexed="8"/>
      </right>
      <top style="thin"/>
      <bottom style="thin"/>
    </border>
    <border>
      <left style="thin">
        <color indexed="8"/>
      </left>
      <right style="thin">
        <color indexed="8"/>
      </right>
      <top style="thin"/>
      <bottom style="thin"/>
    </border>
    <border>
      <left style="thin">
        <color indexed="8"/>
      </left>
      <right/>
      <top style="thin"/>
      <bottom style="thin"/>
    </border>
    <border>
      <left style="thin">
        <color indexed="8"/>
      </left>
      <right style="thin"/>
      <top style="thin"/>
      <bottom style="thin"/>
    </border>
    <border>
      <left/>
      <right style="medium"/>
      <top style="thin"/>
      <bottom/>
    </border>
  </borders>
  <cellStyleXfs count="95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lignment/>
      <protection/>
    </xf>
    <xf numFmtId="43" fontId="2" fillId="0" borderId="0" applyFont="0" applyFill="0" applyBorder="0" applyAlignment="0" applyProtection="0"/>
    <xf numFmtId="0" fontId="0" fillId="0" borderId="0">
      <alignment/>
      <protection/>
    </xf>
    <xf numFmtId="43" fontId="0" fillId="0" borderId="0" applyFont="0" applyFill="0" applyBorder="0" applyAlignment="0" applyProtection="0"/>
    <xf numFmtId="9" fontId="2"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43" fontId="0" fillId="0" borderId="0" applyFont="0" applyFill="0" applyBorder="0" applyAlignment="0" applyProtection="0"/>
    <xf numFmtId="0" fontId="0" fillId="0" borderId="0">
      <alignment/>
      <protection/>
    </xf>
    <xf numFmtId="0" fontId="7" fillId="0" borderId="0">
      <alignment/>
      <protection/>
    </xf>
    <xf numFmtId="0" fontId="0" fillId="0" borderId="0">
      <alignment/>
      <protection/>
    </xf>
    <xf numFmtId="0" fontId="2" fillId="0" borderId="0">
      <alignment/>
      <protection/>
    </xf>
    <xf numFmtId="43" fontId="0" fillId="0" borderId="0" applyFont="0" applyFill="0" applyBorder="0" applyAlignment="0" applyProtection="0"/>
    <xf numFmtId="0" fontId="8" fillId="0" borderId="0" applyNumberFormat="0" applyFill="0" applyBorder="0" applyAlignment="0" applyProtection="0"/>
    <xf numFmtId="0" fontId="0" fillId="0" borderId="0">
      <alignment/>
      <protection/>
    </xf>
    <xf numFmtId="43"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0" fontId="32" fillId="0" borderId="0">
      <alignment/>
      <protection/>
    </xf>
    <xf numFmtId="0" fontId="1" fillId="0" borderId="0">
      <alignment/>
      <protection/>
    </xf>
    <xf numFmtId="170" fontId="32" fillId="0" borderId="0">
      <alignment/>
      <protection/>
    </xf>
    <xf numFmtId="0" fontId="32" fillId="0" borderId="0">
      <alignment/>
      <protection/>
    </xf>
    <xf numFmtId="171" fontId="32" fillId="0" borderId="0" applyFill="0" applyBorder="0" applyAlignment="0" applyProtection="0"/>
    <xf numFmtId="9" fontId="32" fillId="0" borderId="0" applyFill="0" applyBorder="0" applyAlignment="0" applyProtection="0"/>
    <xf numFmtId="9" fontId="32" fillId="0" borderId="0" applyFill="0" applyBorder="0" applyAlignment="0" applyProtection="0"/>
    <xf numFmtId="165" fontId="3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0" fontId="0" fillId="0" borderId="0">
      <alignment/>
      <protection/>
    </xf>
    <xf numFmtId="44" fontId="39" fillId="0" borderId="0" applyFont="0" applyFill="0" applyBorder="0" applyAlignment="0" applyProtection="0"/>
    <xf numFmtId="0" fontId="1" fillId="0" borderId="0">
      <alignment/>
      <protection/>
    </xf>
    <xf numFmtId="0" fontId="1" fillId="0" borderId="0">
      <alignment/>
      <protection/>
    </xf>
    <xf numFmtId="0" fontId="37" fillId="2" borderId="1" applyNumberFormat="0" applyProtection="0">
      <alignment horizontal="left" vertical="top" indent="1"/>
    </xf>
    <xf numFmtId="0" fontId="36" fillId="3" borderId="1" applyNumberFormat="0" applyProtection="0">
      <alignment horizontal="left" vertical="top" indent="1"/>
    </xf>
    <xf numFmtId="0" fontId="1" fillId="0" borderId="0">
      <alignment/>
      <protection/>
    </xf>
    <xf numFmtId="0" fontId="44" fillId="0" borderId="0" applyNumberFormat="0" applyFill="0" applyBorder="0">
      <alignment/>
      <protection locked="0"/>
    </xf>
    <xf numFmtId="192" fontId="45" fillId="0" borderId="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2" fillId="4" borderId="0" applyNumberFormat="0" applyBorder="0" applyAlignment="0" applyProtection="0"/>
    <xf numFmtId="0" fontId="1" fillId="0" borderId="0">
      <alignment/>
      <protection/>
    </xf>
    <xf numFmtId="0" fontId="42" fillId="5" borderId="0" applyNumberFormat="0" applyBorder="0" applyAlignment="0" applyProtection="0"/>
    <xf numFmtId="0" fontId="1" fillId="0" borderId="0" applyNumberFormat="0" applyFill="0" applyBorder="0" applyAlignment="0" applyProtection="0"/>
    <xf numFmtId="0" fontId="48" fillId="0" borderId="2" applyNumberFormat="0" applyFill="0" applyProtection="0">
      <alignment/>
    </xf>
    <xf numFmtId="0" fontId="47" fillId="6" borderId="0" applyNumberFormat="0" applyBorder="0" applyProtection="0">
      <alignment/>
    </xf>
    <xf numFmtId="0" fontId="1" fillId="0" borderId="0">
      <alignment/>
      <protection/>
    </xf>
    <xf numFmtId="0" fontId="6" fillId="0" borderId="0">
      <alignment/>
      <protection/>
    </xf>
    <xf numFmtId="0" fontId="32" fillId="7" borderId="0" applyNumberFormat="0" applyBorder="0" applyAlignment="0" applyProtection="0"/>
    <xf numFmtId="0" fontId="1" fillId="0" borderId="0">
      <alignment/>
      <protection/>
    </xf>
    <xf numFmtId="0" fontId="32" fillId="7" borderId="0" applyNumberFormat="0" applyBorder="0" applyAlignment="0" applyProtection="0"/>
    <xf numFmtId="9" fontId="32" fillId="0" borderId="0" applyFont="0" applyFill="0" applyBorder="0" applyAlignment="0" applyProtection="0"/>
    <xf numFmtId="0" fontId="47" fillId="8" borderId="0" applyNumberFormat="0" applyBorder="0" applyProtection="0">
      <alignment/>
    </xf>
    <xf numFmtId="0" fontId="1" fillId="0" borderId="0">
      <alignment/>
      <protection/>
    </xf>
    <xf numFmtId="0" fontId="1" fillId="0" borderId="0">
      <alignment/>
      <protection/>
    </xf>
    <xf numFmtId="0" fontId="32" fillId="9" borderId="0" applyNumberFormat="0" applyBorder="0" applyAlignment="0" applyProtection="0"/>
    <xf numFmtId="0" fontId="43" fillId="0" borderId="3">
      <alignment horizontal="center"/>
      <protection/>
    </xf>
    <xf numFmtId="165" fontId="53" fillId="0" borderId="0" applyFont="0" applyFill="0" applyBorder="0" applyAlignment="0" applyProtection="0"/>
    <xf numFmtId="0" fontId="42" fillId="8"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32" fillId="10" borderId="0" applyNumberFormat="0" applyBorder="0" applyAlignment="0" applyProtection="0"/>
    <xf numFmtId="0" fontId="1" fillId="0" borderId="0" applyNumberFormat="0" applyFill="0" applyBorder="0" applyAlignment="0" applyProtection="0"/>
    <xf numFmtId="38" fontId="45" fillId="0" borderId="0" applyFont="0" applyFill="0" applyBorder="0" applyAlignment="0" applyProtection="0"/>
    <xf numFmtId="0" fontId="1" fillId="0" borderId="0">
      <alignment/>
      <protection/>
    </xf>
    <xf numFmtId="0" fontId="37" fillId="5" borderId="1" applyNumberFormat="0" applyProtection="0">
      <alignment horizontal="right" vertical="center"/>
    </xf>
    <xf numFmtId="9" fontId="32" fillId="0" borderId="0" applyFont="0" applyFill="0" applyBorder="0" applyAlignment="0" applyProtection="0"/>
    <xf numFmtId="0" fontId="1" fillId="0" borderId="0">
      <alignment/>
      <protection/>
    </xf>
    <xf numFmtId="0" fontId="55" fillId="0" borderId="0" applyNumberFormat="0" applyFont="0" applyFill="0" applyBorder="0" applyAlignment="0" applyProtection="0"/>
    <xf numFmtId="0" fontId="1" fillId="0" borderId="0" applyNumberFormat="0" applyFill="0" applyBorder="0" applyAlignment="0" applyProtection="0"/>
    <xf numFmtId="0" fontId="1" fillId="0" borderId="0">
      <alignment/>
      <protection/>
    </xf>
    <xf numFmtId="0" fontId="56" fillId="0" borderId="0" applyNumberFormat="0" applyFill="0" applyBorder="0" applyAlignment="0" applyProtection="0"/>
    <xf numFmtId="9" fontId="0" fillId="0" borderId="0" applyFont="0" applyFill="0" applyBorder="0" applyAlignment="0" applyProtection="0"/>
    <xf numFmtId="180" fontId="1" fillId="0" borderId="0" applyFont="0" applyFill="0" applyBorder="0" applyAlignment="0" applyProtection="0"/>
    <xf numFmtId="0" fontId="42" fillId="11" borderId="0" applyNumberFormat="0" applyBorder="0" applyAlignment="0" applyProtection="0"/>
    <xf numFmtId="0" fontId="57" fillId="0" borderId="0">
      <alignment/>
      <protection/>
    </xf>
    <xf numFmtId="0" fontId="1" fillId="0" borderId="0">
      <alignment/>
      <protection/>
    </xf>
    <xf numFmtId="0" fontId="1" fillId="0" borderId="0">
      <alignment/>
      <protection/>
    </xf>
    <xf numFmtId="165" fontId="1" fillId="0" borderId="0" applyFont="0" applyFill="0" applyBorder="0" applyAlignment="0" applyProtection="0"/>
    <xf numFmtId="0" fontId="1" fillId="0" borderId="0">
      <alignment/>
      <protection/>
    </xf>
    <xf numFmtId="0" fontId="37" fillId="12" borderId="1" applyNumberFormat="0" applyProtection="0">
      <alignment horizontal="right" vertical="center"/>
    </xf>
    <xf numFmtId="0" fontId="37" fillId="13" borderId="1" applyNumberFormat="0" applyProtection="0">
      <alignment horizontal="right" vertical="center"/>
    </xf>
    <xf numFmtId="0" fontId="58" fillId="0" borderId="0">
      <alignment/>
      <protection/>
    </xf>
    <xf numFmtId="195" fontId="59" fillId="0" borderId="0">
      <alignment/>
      <protection/>
    </xf>
    <xf numFmtId="0" fontId="1" fillId="0" borderId="0" applyNumberFormat="0" applyFill="0" applyBorder="0" applyAlignment="0" applyProtection="0"/>
    <xf numFmtId="177" fontId="1" fillId="0" borderId="0" applyFont="0" applyFill="0" applyBorder="0" applyAlignment="0" applyProtection="0"/>
    <xf numFmtId="0" fontId="1" fillId="0" borderId="0">
      <alignment/>
      <protection/>
    </xf>
    <xf numFmtId="0" fontId="60" fillId="0" borderId="4" applyNumberFormat="0" applyFill="0" applyProtection="0">
      <alignment/>
    </xf>
    <xf numFmtId="0" fontId="42" fillId="6" borderId="0" applyNumberFormat="0" applyBorder="0" applyAlignment="0" applyProtection="0"/>
    <xf numFmtId="0" fontId="61" fillId="0" borderId="5" applyNumberFormat="0" applyFill="0" applyProtection="0">
      <alignment/>
    </xf>
    <xf numFmtId="181" fontId="62" fillId="0" borderId="0" applyFont="0" applyFill="0" applyBorder="0">
      <alignment vertical="center"/>
      <protection locked="0"/>
    </xf>
    <xf numFmtId="0" fontId="63" fillId="0" borderId="0" applyNumberFormat="0" applyFill="0" applyBorder="0">
      <alignment/>
      <protection locked="0"/>
    </xf>
    <xf numFmtId="0" fontId="1" fillId="0" borderId="0">
      <alignment/>
      <protection/>
    </xf>
    <xf numFmtId="0" fontId="64" fillId="0" borderId="0">
      <alignment/>
      <protection/>
    </xf>
    <xf numFmtId="192" fontId="65" fillId="0" borderId="0" applyFont="0" applyFill="0" applyBorder="0" applyAlignment="0" applyProtection="0"/>
    <xf numFmtId="188" fontId="1" fillId="0" borderId="0" applyFill="0" applyBorder="0" applyAlignment="0">
      <protection/>
    </xf>
    <xf numFmtId="0" fontId="66" fillId="0" borderId="0">
      <alignment vertical="center"/>
      <protection/>
    </xf>
    <xf numFmtId="0" fontId="1" fillId="0" borderId="0">
      <alignment/>
      <protection/>
    </xf>
    <xf numFmtId="0" fontId="1" fillId="0" borderId="0">
      <alignment/>
      <protection/>
    </xf>
    <xf numFmtId="0" fontId="30" fillId="0" borderId="0">
      <alignment/>
      <protection/>
    </xf>
    <xf numFmtId="0" fontId="1" fillId="0" borderId="0" applyNumberFormat="0" applyFill="0" applyBorder="0" applyAlignment="0" applyProtection="0"/>
    <xf numFmtId="0" fontId="32" fillId="14" borderId="0" applyNumberFormat="0" applyBorder="0" applyAlignment="0" applyProtection="0"/>
    <xf numFmtId="0" fontId="50" fillId="0" borderId="0" applyNumberFormat="0" applyFill="0" applyBorder="0" applyAlignment="0" applyProtection="0"/>
    <xf numFmtId="0" fontId="68" fillId="0" borderId="0">
      <alignment/>
      <protection/>
    </xf>
    <xf numFmtId="0" fontId="41" fillId="15" borderId="0" applyNumberFormat="0" applyBorder="0" applyProtection="0">
      <alignment/>
    </xf>
    <xf numFmtId="0" fontId="1" fillId="0" borderId="0">
      <alignment/>
      <protection/>
    </xf>
    <xf numFmtId="0" fontId="1" fillId="0" borderId="0">
      <alignment/>
      <protection/>
    </xf>
    <xf numFmtId="0" fontId="1" fillId="0" borderId="0">
      <alignment/>
      <protection/>
    </xf>
    <xf numFmtId="0" fontId="37" fillId="16" borderId="1" applyNumberFormat="0" applyProtection="0">
      <alignment horizontal="left" vertical="center" indent="1"/>
    </xf>
    <xf numFmtId="0" fontId="1" fillId="0" borderId="0" applyNumberFormat="0" applyFill="0" applyBorder="0" applyAlignment="0" applyProtection="0"/>
    <xf numFmtId="0" fontId="1" fillId="0" borderId="0">
      <alignment/>
      <protection/>
    </xf>
    <xf numFmtId="0" fontId="1" fillId="0" borderId="0" applyNumberFormat="0" applyFill="0" applyBorder="0" applyAlignment="0" applyProtection="0"/>
    <xf numFmtId="0" fontId="32"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164" fontId="1" fillId="0" borderId="0" applyFont="0" applyFill="0" applyBorder="0" applyAlignment="0" applyProtection="0"/>
    <xf numFmtId="0" fontId="1" fillId="10" borderId="0" applyNumberFormat="0" applyFont="0" applyBorder="0" applyAlignment="0">
      <protection/>
    </xf>
    <xf numFmtId="1" fontId="1" fillId="0" borderId="0" applyFont="0" applyFill="0" applyBorder="0" applyAlignment="0" applyProtection="0"/>
    <xf numFmtId="0" fontId="3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3" fillId="0" borderId="6">
      <alignment horizontal="left" wrapText="1"/>
      <protection/>
    </xf>
    <xf numFmtId="0" fontId="32" fillId="10" borderId="0" applyNumberFormat="0" applyBorder="0" applyAlignment="0" applyProtection="0"/>
    <xf numFmtId="0" fontId="32" fillId="1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68" fillId="0" borderId="0">
      <alignment/>
      <protection/>
    </xf>
    <xf numFmtId="188" fontId="1" fillId="0" borderId="0" applyFill="0" applyBorder="0" applyAlignment="0">
      <protection/>
    </xf>
    <xf numFmtId="0" fontId="1" fillId="0" borderId="0">
      <alignment/>
      <protection/>
    </xf>
    <xf numFmtId="0" fontId="1" fillId="0" borderId="0">
      <alignment/>
      <protection/>
    </xf>
    <xf numFmtId="0" fontId="1" fillId="0" borderId="0">
      <alignment/>
      <protection/>
    </xf>
    <xf numFmtId="183" fontId="40" fillId="0" borderId="0">
      <alignment/>
      <protection locked="0"/>
    </xf>
    <xf numFmtId="0" fontId="1" fillId="0" borderId="0">
      <alignment/>
      <protection/>
    </xf>
    <xf numFmtId="178" fontId="1" fillId="0" borderId="0" applyFill="0" applyBorder="0" applyAlignment="0">
      <protection/>
    </xf>
    <xf numFmtId="0" fontId="1" fillId="0" borderId="0">
      <alignment/>
      <protection/>
    </xf>
    <xf numFmtId="0" fontId="1" fillId="0" borderId="0">
      <alignment/>
      <protection/>
    </xf>
    <xf numFmtId="0" fontId="29" fillId="16" borderId="7">
      <alignment horizontal="center" vertical="center" wrapText="1"/>
      <protection/>
    </xf>
    <xf numFmtId="0" fontId="1" fillId="0" borderId="0">
      <alignment/>
      <protection/>
    </xf>
    <xf numFmtId="0" fontId="1" fillId="0" borderId="0" applyNumberFormat="0" applyFill="0" applyBorder="0" applyAlignment="0" applyProtection="0"/>
    <xf numFmtId="0" fontId="1" fillId="0" borderId="0">
      <alignment/>
      <protection/>
    </xf>
    <xf numFmtId="0" fontId="32" fillId="12" borderId="0" applyNumberFormat="0" applyBorder="0" applyAlignment="0" applyProtection="0"/>
    <xf numFmtId="0" fontId="1" fillId="0" borderId="0">
      <alignment/>
      <protection/>
    </xf>
    <xf numFmtId="0" fontId="1" fillId="0" borderId="0">
      <alignment/>
      <protection/>
    </xf>
    <xf numFmtId="0" fontId="69" fillId="0" borderId="8" applyNumberFormat="0" applyFill="0" applyAlignment="0" applyProtection="0"/>
    <xf numFmtId="0" fontId="1" fillId="0" borderId="0" applyNumberFormat="0" applyFill="0" applyBorder="0" applyAlignment="0" applyProtection="0"/>
    <xf numFmtId="0" fontId="1" fillId="0" borderId="0">
      <alignment/>
      <protection/>
    </xf>
    <xf numFmtId="0" fontId="1" fillId="0" borderId="0">
      <alignment/>
      <protection/>
    </xf>
    <xf numFmtId="9" fontId="1" fillId="0" borderId="0" applyFont="0" applyFill="0" applyBorder="0" applyAlignment="0" applyProtection="0"/>
    <xf numFmtId="0" fontId="1" fillId="0" borderId="0">
      <alignment/>
      <protection/>
    </xf>
    <xf numFmtId="0" fontId="1" fillId="0" borderId="0">
      <alignment/>
      <protection/>
    </xf>
    <xf numFmtId="0" fontId="42" fillId="17" borderId="0" applyNumberFormat="0" applyBorder="0" applyAlignment="0" applyProtection="0"/>
    <xf numFmtId="0" fontId="6" fillId="0" borderId="0">
      <alignment/>
      <protection/>
    </xf>
    <xf numFmtId="0" fontId="1" fillId="0" borderId="0">
      <alignment/>
      <protection/>
    </xf>
    <xf numFmtId="0" fontId="6" fillId="0" borderId="0">
      <alignment/>
      <protection/>
    </xf>
    <xf numFmtId="1" fontId="52" fillId="0" borderId="0" applyFont="0" applyFill="0" applyBorder="0" applyAlignment="0" applyProtection="0"/>
    <xf numFmtId="0" fontId="1" fillId="0" borderId="0">
      <alignment/>
      <protection/>
    </xf>
    <xf numFmtId="178" fontId="1" fillId="0" borderId="0" applyFill="0" applyBorder="0" applyAlignment="0">
      <protection/>
    </xf>
    <xf numFmtId="0" fontId="1" fillId="0" borderId="0">
      <alignment/>
      <protection/>
    </xf>
    <xf numFmtId="0" fontId="1" fillId="0" borderId="0">
      <alignment/>
      <protection/>
    </xf>
    <xf numFmtId="4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18" borderId="0">
      <alignment vertical="top"/>
      <protection/>
    </xf>
    <xf numFmtId="0" fontId="1" fillId="0" borderId="0">
      <alignment/>
      <protection/>
    </xf>
    <xf numFmtId="0" fontId="1" fillId="0" borderId="0">
      <alignment/>
      <protection/>
    </xf>
    <xf numFmtId="0" fontId="47" fillId="19" borderId="0" applyNumberFormat="0" applyBorder="0" applyProtection="0">
      <alignment/>
    </xf>
    <xf numFmtId="188" fontId="1" fillId="0" borderId="0" applyFont="0" applyFill="0" applyBorder="0" applyAlignment="0" applyProtection="0"/>
    <xf numFmtId="0" fontId="1" fillId="0" borderId="0">
      <alignment/>
      <protection/>
    </xf>
    <xf numFmtId="165"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89" fontId="73" fillId="0" borderId="0" applyFont="0" applyFill="0" applyBorder="0" applyAlignment="0" applyProtection="0"/>
    <xf numFmtId="0" fontId="1" fillId="0" borderId="0">
      <alignment/>
      <protection/>
    </xf>
    <xf numFmtId="0" fontId="1" fillId="0" borderId="0">
      <alignment/>
      <protection/>
    </xf>
    <xf numFmtId="9" fontId="6"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37" fillId="8" borderId="1" applyNumberFormat="0" applyProtection="0">
      <alignment horizontal="right" vertical="center"/>
    </xf>
    <xf numFmtId="0" fontId="30" fillId="0" borderId="0">
      <alignment/>
      <protection/>
    </xf>
    <xf numFmtId="9" fontId="6" fillId="0" borderId="0" applyFont="0" applyFill="0" applyBorder="0" applyAlignment="0" applyProtection="0"/>
    <xf numFmtId="179" fontId="1" fillId="0" borderId="0" applyFill="0" applyBorder="0" applyAlignment="0">
      <protection/>
    </xf>
    <xf numFmtId="0" fontId="1" fillId="0" borderId="0" applyNumberFormat="0" applyFill="0" applyBorder="0" applyAlignment="0" applyProtection="0"/>
    <xf numFmtId="0" fontId="42" fillId="19" borderId="0" applyNumberForma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74" fontId="0" fillId="20" borderId="9">
      <alignment horizontal="center"/>
      <protection/>
    </xf>
    <xf numFmtId="0" fontId="1" fillId="0" borderId="0">
      <alignment/>
      <protection/>
    </xf>
    <xf numFmtId="0" fontId="1" fillId="0" borderId="0" applyNumberFormat="0" applyFill="0" applyBorder="0" applyAlignment="0" applyProtection="0"/>
    <xf numFmtId="0" fontId="75" fillId="1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77" fillId="21" borderId="10" applyNumberFormat="0" applyProtection="0">
      <alignment/>
    </xf>
    <xf numFmtId="0" fontId="1" fillId="0" borderId="0" applyNumberFormat="0" applyFill="0" applyBorder="0" applyAlignment="0" applyProtection="0"/>
    <xf numFmtId="0" fontId="51" fillId="22" borderId="0" applyNumberFormat="0" applyBorder="0" applyAlignment="0" applyProtection="0"/>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7" fillId="23" borderId="1" applyNumberFormat="0" applyProtection="0">
      <alignment horizontal="right" vertical="center"/>
    </xf>
    <xf numFmtId="1" fontId="1" fillId="0" borderId="0" applyFont="0" applyFill="0" applyBorder="0" applyAlignment="0" applyProtection="0"/>
    <xf numFmtId="0" fontId="1" fillId="0" borderId="0" applyNumberFormat="0" applyFill="0" applyBorder="0" applyAlignment="0" applyProtection="0"/>
    <xf numFmtId="0" fontId="32" fillId="24" borderId="0" applyNumberFormat="0" applyBorder="0" applyAlignment="0" applyProtection="0"/>
    <xf numFmtId="0" fontId="1" fillId="0" borderId="0" applyNumberFormat="0" applyFill="0" applyBorder="0" applyAlignment="0" applyProtection="0"/>
    <xf numFmtId="0" fontId="54" fillId="18" borderId="0">
      <alignment horizont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78" fillId="7" borderId="0" applyNumberFormat="0" applyBorder="0" applyProtection="0">
      <alignment/>
    </xf>
    <xf numFmtId="0" fontId="1" fillId="0" borderId="0">
      <alignment/>
      <protection/>
    </xf>
    <xf numFmtId="0" fontId="1" fillId="0" borderId="0">
      <alignment/>
      <protection/>
    </xf>
    <xf numFmtId="0" fontId="1" fillId="0" borderId="0">
      <alignment/>
      <protection/>
    </xf>
    <xf numFmtId="0" fontId="6" fillId="0" borderId="0">
      <alignment/>
      <protection/>
    </xf>
    <xf numFmtId="178" fontId="1" fillId="0" borderId="0" applyFill="0" applyBorder="0" applyAlignment="0">
      <protection/>
    </xf>
    <xf numFmtId="0" fontId="1" fillId="0" borderId="0">
      <alignment/>
      <protection/>
    </xf>
    <xf numFmtId="0" fontId="79" fillId="0" borderId="0" applyBorder="0">
      <alignment horizontal="centerContinuous"/>
      <protection/>
    </xf>
    <xf numFmtId="0" fontId="1" fillId="0" borderId="0">
      <alignment/>
      <protection/>
    </xf>
    <xf numFmtId="0" fontId="32" fillId="24" borderId="0" applyNumberFormat="0" applyBorder="0" applyAlignment="0" applyProtection="0"/>
    <xf numFmtId="0" fontId="1" fillId="0" borderId="0">
      <alignment/>
      <protection/>
    </xf>
    <xf numFmtId="0" fontId="1" fillId="0" borderId="0">
      <alignment/>
      <protection/>
    </xf>
    <xf numFmtId="0" fontId="42" fillId="25" borderId="0" applyNumberFormat="0" applyBorder="0" applyAlignment="0" applyProtection="0"/>
    <xf numFmtId="0" fontId="1" fillId="0" borderId="0">
      <alignment/>
      <protection/>
    </xf>
    <xf numFmtId="186"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lignment/>
      <protection/>
    </xf>
    <xf numFmtId="0" fontId="1" fillId="0" borderId="0">
      <alignment/>
      <protection/>
    </xf>
    <xf numFmtId="0" fontId="37" fillId="26" borderId="1" applyNumberFormat="0" applyProtection="0">
      <alignment horizontal="right" vertical="center"/>
    </xf>
    <xf numFmtId="0" fontId="36" fillId="3" borderId="1" applyNumberFormat="0" applyProtection="0">
      <alignment vertical="center"/>
    </xf>
    <xf numFmtId="0" fontId="42" fillId="27" borderId="0" applyNumberFormat="0" applyBorder="0" applyAlignment="0" applyProtection="0"/>
    <xf numFmtId="0" fontId="1" fillId="0" borderId="0">
      <alignment/>
      <protection/>
    </xf>
    <xf numFmtId="0" fontId="37" fillId="26" borderId="0" applyNumberFormat="0" applyProtection="0">
      <alignment horizontal="left" vertical="center" indent="1"/>
    </xf>
    <xf numFmtId="0" fontId="1" fillId="0" borderId="0">
      <alignment/>
      <protection/>
    </xf>
    <xf numFmtId="0" fontId="1" fillId="0" borderId="0">
      <alignment/>
      <protection/>
    </xf>
    <xf numFmtId="165" fontId="1" fillId="0" borderId="0" applyFont="0" applyFill="0" applyBorder="0" applyAlignment="0" applyProtection="0"/>
    <xf numFmtId="0" fontId="1" fillId="0" borderId="0" applyNumberFormat="0" applyFill="0" applyBorder="0" applyAlignment="0" applyProtection="0"/>
    <xf numFmtId="0" fontId="1"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165" fontId="1" fillId="0" borderId="0" applyFont="0" applyFill="0" applyBorder="0" applyAlignment="0" applyProtection="0"/>
    <xf numFmtId="0" fontId="1"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2" fillId="12" borderId="0" applyNumberFormat="0" applyBorder="0" applyAlignment="0" applyProtection="0"/>
    <xf numFmtId="0" fontId="1" fillId="0" borderId="0">
      <alignment/>
      <protection/>
    </xf>
    <xf numFmtId="0" fontId="36" fillId="2" borderId="0" applyNumberFormat="0" applyProtection="0">
      <alignment horizontal="left" vertical="center" indent="1"/>
    </xf>
    <xf numFmtId="0" fontId="1" fillId="0" borderId="0" applyNumberFormat="0" applyFill="0" applyBorder="0" applyAlignment="0" applyProtection="0"/>
    <xf numFmtId="0" fontId="83" fillId="0" borderId="11" applyNumberFormat="0" applyFont="0" applyFill="0" applyBorder="0" applyAlignment="0">
      <protection/>
    </xf>
    <xf numFmtId="0" fontId="32" fillId="15" borderId="0" applyNumberFormat="0" applyBorder="0" applyAlignment="0" applyProtection="0"/>
    <xf numFmtId="176" fontId="55" fillId="0" borderId="0">
      <alignment horizontal="right"/>
      <protection/>
    </xf>
    <xf numFmtId="0" fontId="32" fillId="15" borderId="0" applyNumberFormat="0" applyBorder="0" applyAlignment="0" applyProtection="0"/>
    <xf numFmtId="185" fontId="73" fillId="0" borderId="0" applyFont="0" applyFill="0" applyBorder="0" applyAlignment="0" applyProtection="0"/>
    <xf numFmtId="173" fontId="84" fillId="0" borderId="0">
      <alignment horizontal="centerContinuous"/>
      <protection/>
    </xf>
    <xf numFmtId="0" fontId="32" fillId="28" borderId="0" applyNumberFormat="0" applyBorder="0" applyAlignment="0" applyProtection="0"/>
    <xf numFmtId="0" fontId="32" fillId="28" borderId="0" applyNumberFormat="0" applyBorder="0" applyAlignment="0" applyProtection="0"/>
    <xf numFmtId="164" fontId="1" fillId="0" borderId="0" applyFont="0" applyFill="0" applyBorder="0" applyAlignment="0" applyProtection="0"/>
    <xf numFmtId="0" fontId="41" fillId="12" borderId="0" applyNumberFormat="0" applyBorder="0" applyProtection="0">
      <alignment/>
    </xf>
    <xf numFmtId="3" fontId="85" fillId="0" borderId="6">
      <alignment/>
      <protection/>
    </xf>
    <xf numFmtId="0" fontId="41" fillId="7" borderId="0" applyNumberFormat="0" applyBorder="0" applyProtection="0">
      <alignment/>
    </xf>
    <xf numFmtId="0" fontId="86" fillId="10" borderId="12" applyNumberFormat="0" applyAlignment="0" applyProtection="0"/>
    <xf numFmtId="184" fontId="1" fillId="0" borderId="0" applyFill="0" applyBorder="0" applyAlignment="0">
      <protection/>
    </xf>
    <xf numFmtId="0" fontId="41" fillId="28" borderId="0" applyNumberFormat="0" applyBorder="0" applyProtection="0">
      <alignment/>
    </xf>
    <xf numFmtId="0" fontId="41" fillId="14" borderId="0" applyNumberFormat="0" applyBorder="0" applyProtection="0">
      <alignment/>
    </xf>
    <xf numFmtId="0" fontId="87" fillId="0" borderId="13" applyNumberFormat="0" applyFill="0" applyProtection="0">
      <alignment/>
    </xf>
    <xf numFmtId="0" fontId="41" fillId="10" borderId="0" applyNumberFormat="0" applyBorder="0" applyProtection="0">
      <alignment/>
    </xf>
    <xf numFmtId="0" fontId="32" fillId="24" borderId="0" applyNumberFormat="0" applyBorder="0" applyAlignment="0" applyProtection="0"/>
    <xf numFmtId="0" fontId="41" fillId="28" borderId="0" applyNumberFormat="0" applyBorder="0" applyProtection="0">
      <alignment/>
    </xf>
    <xf numFmtId="0" fontId="32" fillId="13" borderId="0" applyNumberFormat="0" applyBorder="0" applyAlignment="0" applyProtection="0"/>
    <xf numFmtId="0" fontId="41" fillId="24" borderId="0" applyNumberFormat="0" applyBorder="0" applyProtection="0">
      <alignment/>
    </xf>
    <xf numFmtId="0" fontId="32" fillId="13"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28" borderId="0" applyNumberFormat="0" applyBorder="0" applyAlignment="0" applyProtection="0"/>
    <xf numFmtId="9" fontId="1" fillId="0" borderId="0" applyFont="0" applyFill="0" applyBorder="0" applyAlignment="0" applyProtection="0"/>
    <xf numFmtId="0" fontId="32" fillId="28" borderId="0" applyNumberFormat="0" applyBorder="0" applyAlignment="0" applyProtection="0"/>
    <xf numFmtId="0" fontId="32" fillId="24"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41" fillId="24" borderId="0" applyNumberFormat="0" applyBorder="0" applyProtection="0">
      <alignment/>
    </xf>
    <xf numFmtId="0" fontId="41" fillId="13" borderId="0" applyNumberFormat="0" applyBorder="0" applyProtection="0">
      <alignment/>
    </xf>
    <xf numFmtId="0" fontId="41" fillId="8" borderId="0" applyNumberFormat="0" applyBorder="0" applyProtection="0">
      <alignment/>
    </xf>
    <xf numFmtId="0" fontId="41" fillId="23" borderId="0" applyNumberFormat="0" applyBorder="0" applyProtection="0">
      <alignment/>
    </xf>
    <xf numFmtId="0" fontId="81" fillId="0" borderId="0">
      <alignment horizontal="left"/>
      <protection/>
    </xf>
    <xf numFmtId="0" fontId="42" fillId="29" borderId="0" applyNumberFormat="0" applyBorder="0" applyAlignment="0" applyProtection="0"/>
    <xf numFmtId="44" fontId="1" fillId="0" borderId="0" applyFont="0" applyFill="0" applyBorder="0" applyAlignment="0" applyProtection="0"/>
    <xf numFmtId="0" fontId="42" fillId="13" borderId="0" applyNumberFormat="0" applyBorder="0" applyAlignment="0" applyProtection="0"/>
    <xf numFmtId="0" fontId="42" fillId="6" borderId="0" applyNumberFormat="0" applyBorder="0" applyAlignment="0" applyProtection="0"/>
    <xf numFmtId="0" fontId="42" fillId="30" borderId="0" applyNumberFormat="0" applyBorder="0" applyAlignment="0" applyProtection="0"/>
    <xf numFmtId="9" fontId="88" fillId="0" borderId="0" applyFont="0" applyFill="0" applyBorder="0" applyAlignment="0" applyProtection="0"/>
    <xf numFmtId="0" fontId="42" fillId="31" borderId="0" applyNumberFormat="0" applyBorder="0" applyAlignment="0" applyProtection="0"/>
    <xf numFmtId="0" fontId="47" fillId="29" borderId="0" applyNumberFormat="0" applyBorder="0" applyProtection="0">
      <alignment/>
    </xf>
    <xf numFmtId="0" fontId="47" fillId="13" borderId="0" applyNumberFormat="0" applyBorder="0" applyProtection="0">
      <alignment/>
    </xf>
    <xf numFmtId="183" fontId="40" fillId="0" borderId="0">
      <alignment/>
      <protection locked="0"/>
    </xf>
    <xf numFmtId="0" fontId="42" fillId="17" borderId="0" applyNumberFormat="0" applyBorder="0" applyAlignment="0" applyProtection="0"/>
    <xf numFmtId="0" fontId="47" fillId="30" borderId="0" applyNumberFormat="0" applyBorder="0" applyProtection="0">
      <alignment/>
    </xf>
    <xf numFmtId="0" fontId="89" fillId="0" borderId="0">
      <alignment/>
      <protection/>
    </xf>
    <xf numFmtId="0" fontId="74" fillId="0" borderId="0">
      <alignment/>
      <protection/>
    </xf>
    <xf numFmtId="0" fontId="47" fillId="31" borderId="0" applyNumberFormat="0" applyBorder="0" applyProtection="0">
      <alignment/>
    </xf>
    <xf numFmtId="0" fontId="32" fillId="32" borderId="0" applyNumberFormat="0" applyBorder="0" applyAlignment="0" applyProtection="0"/>
    <xf numFmtId="0" fontId="32" fillId="33" borderId="0" applyNumberFormat="0" applyBorder="0" applyAlignment="0" applyProtection="0"/>
    <xf numFmtId="0" fontId="42" fillId="34" borderId="0" applyNumberFormat="0" applyBorder="0" applyAlignment="0" applyProtection="0"/>
    <xf numFmtId="0" fontId="1" fillId="0" borderId="0">
      <alignment/>
      <protection/>
    </xf>
    <xf numFmtId="0" fontId="42" fillId="30"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3" borderId="0" applyNumberFormat="0" applyBorder="0" applyAlignment="0" applyProtection="0"/>
    <xf numFmtId="0" fontId="37" fillId="37" borderId="1" applyNumberFormat="0" applyProtection="0">
      <alignment horizontal="right" vertical="center"/>
    </xf>
    <xf numFmtId="0" fontId="32" fillId="38" borderId="0" applyNumberFormat="0" applyBorder="0" applyAlignment="0" applyProtection="0"/>
    <xf numFmtId="0" fontId="42" fillId="4" borderId="0" applyNumberFormat="0" applyBorder="0" applyAlignment="0" applyProtection="0"/>
    <xf numFmtId="0" fontId="32" fillId="39" borderId="0" applyNumberFormat="0" applyBorder="0" applyAlignment="0" applyProtection="0"/>
    <xf numFmtId="0" fontId="32" fillId="40" borderId="0" applyNumberFormat="0" applyBorder="0" applyAlignment="0" applyProtection="0"/>
    <xf numFmtId="0" fontId="36" fillId="41" borderId="14" applyNumberFormat="0" applyProtection="0">
      <alignment horizontal="left" vertical="center" indent="1"/>
    </xf>
    <xf numFmtId="1" fontId="1" fillId="0" borderId="0" applyFont="0" applyFill="0" applyBorder="0" applyAlignment="0" applyProtection="0"/>
    <xf numFmtId="0" fontId="32" fillId="42" borderId="0" applyNumberFormat="0" applyBorder="0" applyAlignment="0" applyProtection="0"/>
    <xf numFmtId="0" fontId="32" fillId="43" borderId="0" applyNumberFormat="0" applyBorder="0" applyAlignment="0" applyProtection="0"/>
    <xf numFmtId="0" fontId="42" fillId="37" borderId="0" applyNumberFormat="0" applyBorder="0" applyAlignment="0" applyProtection="0"/>
    <xf numFmtId="188" fontId="1" fillId="0" borderId="0" applyFill="0" applyBorder="0" applyAlignment="0">
      <protection/>
    </xf>
    <xf numFmtId="194" fontId="1" fillId="0" borderId="0" applyFill="0" applyBorder="0" applyAlignment="0">
      <protection/>
    </xf>
    <xf numFmtId="178" fontId="1" fillId="0" borderId="0" applyFill="0" applyBorder="0" applyAlignment="0">
      <protection/>
    </xf>
    <xf numFmtId="178" fontId="1" fillId="0" borderId="0" applyFill="0" applyBorder="0" applyAlignment="0">
      <protection/>
    </xf>
    <xf numFmtId="0" fontId="90" fillId="0" borderId="0">
      <alignment/>
      <protection/>
    </xf>
    <xf numFmtId="188" fontId="1" fillId="0" borderId="0" applyFill="0" applyBorder="0" applyAlignment="0">
      <protection/>
    </xf>
    <xf numFmtId="0" fontId="91" fillId="18" borderId="12" applyNumberFormat="0" applyAlignment="0" applyProtection="0"/>
    <xf numFmtId="0" fontId="6" fillId="0" borderId="0">
      <alignment/>
      <protection/>
    </xf>
    <xf numFmtId="0" fontId="92" fillId="21" borderId="10" applyNumberFormat="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4" fontId="0" fillId="0" borderId="0" applyFont="0" applyFill="0" applyBorder="0" applyAlignment="0" applyProtection="0"/>
    <xf numFmtId="9" fontId="32" fillId="0" borderId="0" applyFont="0" applyFill="0" applyBorder="0" applyAlignment="0" applyProtection="0"/>
    <xf numFmtId="178" fontId="1" fillId="0" borderId="0" applyFont="0" applyFill="0" applyBorder="0" applyAlignment="0" applyProtection="0"/>
    <xf numFmtId="165" fontId="1"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1" fillId="16" borderId="15" applyNumberFormat="0" applyFont="0" applyAlignment="0" applyProtection="0"/>
    <xf numFmtId="165" fontId="1" fillId="0" borderId="0" applyFont="0" applyFill="0" applyBorder="0" applyAlignment="0" applyProtection="0"/>
    <xf numFmtId="0" fontId="1" fillId="16" borderId="15" applyNumberFormat="0" applyFont="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67" fillId="7" borderId="0" applyNumberFormat="0" applyBorder="0" applyAlignment="0" applyProtection="0"/>
    <xf numFmtId="165" fontId="0" fillId="0" borderId="0" applyFont="0" applyFill="0" applyBorder="0" applyAlignment="0" applyProtection="0"/>
    <xf numFmtId="0" fontId="61" fillId="0" borderId="0" applyNumberFormat="0" applyFill="0" applyBorder="0" applyProtection="0">
      <alignment/>
    </xf>
    <xf numFmtId="165" fontId="1" fillId="0" borderId="0" applyFont="0" applyFill="0" applyBorder="0" applyAlignment="0" applyProtection="0"/>
    <xf numFmtId="165" fontId="1" fillId="0" borderId="0" applyFont="0" applyFill="0" applyBorder="0" applyAlignment="0" applyProtection="0"/>
    <xf numFmtId="183" fontId="40" fillId="0" borderId="0">
      <alignment/>
      <protection locked="0"/>
    </xf>
    <xf numFmtId="169" fontId="34" fillId="0" borderId="0">
      <alignment/>
      <protection locked="0"/>
    </xf>
    <xf numFmtId="9" fontId="1" fillId="0" borderId="0" applyFont="0" applyFill="0" applyBorder="0" applyAlignment="0" applyProtection="0"/>
    <xf numFmtId="14" fontId="37" fillId="0" borderId="0" applyFill="0" applyBorder="0" applyAlignment="0">
      <protection/>
    </xf>
    <xf numFmtId="38" fontId="71" fillId="0" borderId="16">
      <alignment vertical="center"/>
      <protection/>
    </xf>
    <xf numFmtId="191" fontId="1" fillId="0" borderId="0">
      <alignment/>
      <protection/>
    </xf>
    <xf numFmtId="9" fontId="0" fillId="0" borderId="0" applyFont="0" applyFill="0" applyBorder="0" applyAlignment="0" applyProtection="0"/>
    <xf numFmtId="0" fontId="51" fillId="44" borderId="0" applyNumberFormat="0" applyBorder="0" applyAlignment="0" applyProtection="0"/>
    <xf numFmtId="164" fontId="1" fillId="0" borderId="0" applyFont="0" applyFill="0" applyBorder="0" applyAlignment="0" applyProtection="0"/>
    <xf numFmtId="0" fontId="51" fillId="45" borderId="0" applyNumberFormat="0" applyBorder="0" applyAlignment="0" applyProtection="0"/>
    <xf numFmtId="0" fontId="70" fillId="26" borderId="1" applyNumberFormat="0" applyProtection="0">
      <alignment horizontal="right" vertical="center"/>
    </xf>
    <xf numFmtId="0" fontId="72" fillId="3" borderId="1" applyNumberFormat="0" applyProtection="0">
      <alignment vertical="center"/>
    </xf>
    <xf numFmtId="178" fontId="1" fillId="0" borderId="0" applyFill="0" applyBorder="0" applyAlignment="0">
      <protection/>
    </xf>
    <xf numFmtId="182" fontId="52" fillId="0" borderId="17" applyFont="0" applyFill="0" applyBorder="0" applyAlignment="0" applyProtection="0"/>
    <xf numFmtId="178" fontId="1" fillId="0" borderId="0" applyFill="0" applyBorder="0" applyAlignment="0">
      <protection/>
    </xf>
    <xf numFmtId="175" fontId="74" fillId="0" borderId="0" applyFont="0" applyFill="0" applyBorder="0" applyProtection="0">
      <alignment/>
    </xf>
    <xf numFmtId="183" fontId="40" fillId="0" borderId="0">
      <alignment/>
      <protection locked="0"/>
    </xf>
    <xf numFmtId="0" fontId="76" fillId="18" borderId="0" applyNumberFormat="0" applyBorder="0" applyAlignment="0" applyProtection="0"/>
    <xf numFmtId="0" fontId="35" fillId="0" borderId="18" applyNumberFormat="0" applyProtection="0">
      <alignment/>
    </xf>
    <xf numFmtId="0" fontId="35" fillId="0" borderId="19">
      <alignment horizontal="left" vertical="center"/>
      <protection/>
    </xf>
    <xf numFmtId="0" fontId="82" fillId="0" borderId="2" applyNumberFormat="0" applyFill="0" applyAlignment="0" applyProtection="0"/>
    <xf numFmtId="0" fontId="80" fillId="0" borderId="4" applyNumberFormat="0" applyFill="0" applyAlignment="0" applyProtection="0"/>
    <xf numFmtId="0" fontId="46" fillId="0" borderId="5" applyNumberFormat="0" applyFill="0" applyAlignment="0" applyProtection="0"/>
    <xf numFmtId="180" fontId="1" fillId="0" borderId="0" applyFont="0" applyFill="0" applyBorder="0" applyAlignment="0" applyProtection="0"/>
    <xf numFmtId="0" fontId="46" fillId="0" borderId="0" applyNumberFormat="0" applyFill="0" applyBorder="0" applyAlignment="0" applyProtection="0"/>
    <xf numFmtId="0" fontId="31" fillId="0" borderId="0">
      <alignment/>
      <protection/>
    </xf>
    <xf numFmtId="0" fontId="29" fillId="0" borderId="20">
      <alignment vertical="top"/>
      <protection/>
    </xf>
    <xf numFmtId="0" fontId="76" fillId="16" borderId="6" applyNumberFormat="0" applyBorder="0" applyAlignment="0" applyProtection="0"/>
    <xf numFmtId="0" fontId="93" fillId="0" borderId="0">
      <alignment vertical="center"/>
      <protection/>
    </xf>
    <xf numFmtId="1" fontId="1" fillId="0" borderId="0" applyFont="0" applyFill="0" applyBorder="0" applyAlignment="0" applyProtection="0"/>
    <xf numFmtId="0" fontId="37" fillId="2" borderId="1" applyNumberFormat="0" applyProtection="0">
      <alignment horizontal="right" vertical="center"/>
    </xf>
    <xf numFmtId="187" fontId="1" fillId="0" borderId="0" applyFont="0" applyFill="0" applyBorder="0" applyAlignment="0" applyProtection="0"/>
    <xf numFmtId="0" fontId="94" fillId="0" borderId="3">
      <alignment/>
      <protection/>
    </xf>
    <xf numFmtId="186" fontId="1" fillId="0" borderId="0" applyFont="0" applyFill="0" applyBorder="0" applyAlignment="0" applyProtection="0"/>
    <xf numFmtId="0" fontId="95" fillId="0" borderId="0">
      <alignment/>
      <protection/>
    </xf>
    <xf numFmtId="0" fontId="96" fillId="3" borderId="0" applyNumberFormat="0" applyBorder="0" applyAlignment="0" applyProtection="0"/>
    <xf numFmtId="0" fontId="1" fillId="24" borderId="1" applyNumberFormat="0" applyProtection="0">
      <alignment horizontal="left" vertical="top" indent="1"/>
    </xf>
    <xf numFmtId="193" fontId="97" fillId="0" borderId="21" applyBorder="0">
      <alignment horizontal="center" vertical="center" wrapText="1"/>
      <protection/>
    </xf>
    <xf numFmtId="0" fontId="98" fillId="0" borderId="0">
      <alignment/>
      <protection/>
    </xf>
    <xf numFmtId="0" fontId="1" fillId="16" borderId="0" applyNumberFormat="0" applyFont="0" applyBorder="0" applyAlignment="0" applyProtection="0"/>
    <xf numFmtId="0" fontId="1" fillId="0" borderId="0">
      <alignment/>
      <protection/>
    </xf>
    <xf numFmtId="0" fontId="1" fillId="0" borderId="0">
      <alignment/>
      <protection/>
    </xf>
    <xf numFmtId="0" fontId="1" fillId="0" borderId="0">
      <alignment/>
      <protection/>
    </xf>
    <xf numFmtId="0" fontId="6" fillId="0" borderId="0">
      <alignment/>
      <protection/>
    </xf>
    <xf numFmtId="0" fontId="0" fillId="0" borderId="0">
      <alignment/>
      <protection/>
    </xf>
    <xf numFmtId="0" fontId="1" fillId="0" borderId="0">
      <alignment/>
      <protection/>
    </xf>
    <xf numFmtId="0" fontId="6" fillId="0" borderId="0">
      <alignment/>
      <protection/>
    </xf>
    <xf numFmtId="0" fontId="1" fillId="0" borderId="0">
      <alignment/>
      <protection/>
    </xf>
    <xf numFmtId="0" fontId="1" fillId="0" borderId="0">
      <alignment/>
      <protection/>
    </xf>
    <xf numFmtId="0" fontId="49" fillId="18" borderId="22" applyNumberFormat="0" applyAlignment="0" applyProtection="0"/>
    <xf numFmtId="37" fontId="37" fillId="0" borderId="0">
      <alignment horizontal="right"/>
      <protection/>
    </xf>
    <xf numFmtId="0" fontId="35" fillId="0" borderId="0">
      <alignment/>
      <protection/>
    </xf>
    <xf numFmtId="0" fontId="99" fillId="0" borderId="0" applyBorder="0">
      <alignment horizontal="centerContinuous"/>
      <protection/>
    </xf>
    <xf numFmtId="10" fontId="1" fillId="0" borderId="0" applyFont="0" applyFill="0" applyBorder="0" applyAlignment="0" applyProtection="0"/>
    <xf numFmtId="0" fontId="1" fillId="16" borderId="15" applyNumberFormat="0" applyFont="0" applyProtection="0">
      <alignment/>
    </xf>
    <xf numFmtId="9" fontId="1" fillId="0" borderId="0" applyFont="0" applyFill="0" applyBorder="0" applyAlignment="0" applyProtection="0"/>
    <xf numFmtId="9" fontId="0" fillId="0" borderId="0" applyFont="0" applyFill="0" applyBorder="0" applyAlignment="0" applyProtection="0"/>
    <xf numFmtId="0" fontId="37" fillId="2" borderId="0" applyNumberFormat="0" applyProtection="0">
      <alignment horizontal="left" vertical="center" indent="1"/>
    </xf>
    <xf numFmtId="9" fontId="6" fillId="0" borderId="0" applyFont="0" applyFill="0" applyBorder="0" applyAlignment="0" applyProtection="0"/>
    <xf numFmtId="9" fontId="6" fillId="0" borderId="0" applyFont="0" applyFill="0" applyBorder="0" applyAlignment="0" applyProtection="0"/>
    <xf numFmtId="0" fontId="100" fillId="3" borderId="0" applyNumberFormat="0" applyBorder="0" applyProtection="0">
      <alignment/>
    </xf>
    <xf numFmtId="9" fontId="1" fillId="0" borderId="0" applyFont="0" applyFill="0" applyBorder="0" applyAlignment="0" applyProtection="0"/>
    <xf numFmtId="0" fontId="101" fillId="0" borderId="0" applyNumberFormat="0" applyFill="0" applyBorder="0" applyProtection="0">
      <alignment/>
    </xf>
    <xf numFmtId="0" fontId="37" fillId="2" borderId="1" applyNumberFormat="0" applyProtection="0">
      <alignment horizontal="left" vertical="center" indent="1"/>
    </xf>
    <xf numFmtId="0" fontId="36" fillId="3" borderId="1" applyNumberFormat="0" applyProtection="0">
      <alignment horizontal="left" vertical="center" indent="1"/>
    </xf>
    <xf numFmtId="0" fontId="71" fillId="0" borderId="0" applyNumberFormat="0" applyFont="0" applyFill="0" applyBorder="0" applyProtection="0">
      <alignment/>
    </xf>
    <xf numFmtId="0" fontId="26" fillId="16" borderId="0" applyNumberFormat="0" applyBorder="0">
      <alignment horizontal="right"/>
      <protection locked="0"/>
    </xf>
    <xf numFmtId="0" fontId="37" fillId="31" borderId="1" applyNumberFormat="0" applyProtection="0">
      <alignment horizontal="right" vertical="center"/>
    </xf>
    <xf numFmtId="165" fontId="1" fillId="0" borderId="0" applyFont="0" applyFill="0" applyBorder="0" applyAlignment="0" applyProtection="0"/>
    <xf numFmtId="0" fontId="37" fillId="25" borderId="1" applyNumberFormat="0" applyProtection="0">
      <alignment horizontal="right" vertical="center"/>
    </xf>
    <xf numFmtId="0" fontId="37" fillId="46" borderId="1" applyNumberFormat="0" applyProtection="0">
      <alignment horizontal="right" vertical="center"/>
    </xf>
    <xf numFmtId="0" fontId="38" fillId="47" borderId="0" applyNumberFormat="0" applyProtection="0">
      <alignment horizontal="left" vertical="center" indent="1"/>
    </xf>
    <xf numFmtId="0" fontId="37" fillId="26" borderId="0" applyNumberFormat="0" applyProtection="0">
      <alignment horizontal="left" vertical="center" indent="1"/>
    </xf>
    <xf numFmtId="0" fontId="1" fillId="47" borderId="1" applyNumberFormat="0" applyProtection="0">
      <alignment horizontal="left" vertical="center" indent="1"/>
    </xf>
    <xf numFmtId="0" fontId="1" fillId="47" borderId="1" applyNumberFormat="0" applyProtection="0">
      <alignment horizontal="left" vertical="top" indent="1"/>
    </xf>
    <xf numFmtId="0" fontId="1" fillId="2" borderId="1" applyNumberFormat="0" applyProtection="0">
      <alignment horizontal="left" vertical="center" indent="1"/>
    </xf>
    <xf numFmtId="0" fontId="1" fillId="2" borderId="1" applyNumberFormat="0" applyProtection="0">
      <alignment horizontal="left" vertical="top" indent="1"/>
    </xf>
    <xf numFmtId="0" fontId="1" fillId="24" borderId="1" applyNumberFormat="0" applyProtection="0">
      <alignment horizontal="left" vertical="center" indent="1"/>
    </xf>
    <xf numFmtId="0" fontId="1" fillId="26" borderId="1" applyNumberFormat="0" applyProtection="0">
      <alignment horizontal="left" vertical="center" indent="1"/>
    </xf>
    <xf numFmtId="0" fontId="1" fillId="26" borderId="1" applyNumberFormat="0" applyProtection="0">
      <alignment horizontal="left" vertical="top" indent="1"/>
    </xf>
    <xf numFmtId="0" fontId="1" fillId="48" borderId="6" applyNumberFormat="0">
      <alignment/>
      <protection locked="0"/>
    </xf>
    <xf numFmtId="0" fontId="21" fillId="47" borderId="23" applyBorder="0">
      <alignment/>
      <protection/>
    </xf>
    <xf numFmtId="0" fontId="37" fillId="16" borderId="1" applyNumberFormat="0" applyProtection="0">
      <alignment vertical="center"/>
    </xf>
    <xf numFmtId="0" fontId="70" fillId="16" borderId="1" applyNumberFormat="0" applyProtection="0">
      <alignment vertical="center"/>
    </xf>
    <xf numFmtId="0" fontId="37" fillId="16" borderId="1" applyNumberFormat="0" applyProtection="0">
      <alignment horizontal="left" vertical="top" indent="1"/>
    </xf>
    <xf numFmtId="0" fontId="102" fillId="49" borderId="0" applyNumberFormat="0" applyProtection="0">
      <alignment horizontal="left" vertical="center" indent="1"/>
    </xf>
    <xf numFmtId="0" fontId="76" fillId="50" borderId="6">
      <alignment/>
      <protection/>
    </xf>
    <xf numFmtId="0" fontId="103" fillId="26" borderId="1" applyNumberFormat="0" applyProtection="0">
      <alignment horizontal="right" vertical="center"/>
    </xf>
    <xf numFmtId="0" fontId="104" fillId="0" borderId="0" applyNumberFormat="0" applyFill="0" applyBorder="0" applyAlignment="0" applyProtection="0"/>
    <xf numFmtId="0" fontId="0" fillId="51" borderId="24" applyFont="0">
      <alignment/>
      <protection/>
    </xf>
    <xf numFmtId="165" fontId="0" fillId="52" borderId="25">
      <alignment/>
      <protection/>
    </xf>
    <xf numFmtId="0" fontId="1" fillId="0" borderId="0" applyNumberFormat="0" applyFill="0" applyBorder="0" applyAlignment="0" applyProtection="0"/>
    <xf numFmtId="0" fontId="0" fillId="53" borderId="24" applyFont="0">
      <alignment/>
      <protection/>
    </xf>
    <xf numFmtId="174" fontId="0" fillId="54" borderId="26">
      <alignment horizontal="center"/>
      <protection/>
    </xf>
    <xf numFmtId="0" fontId="94" fillId="0" borderId="0">
      <alignment/>
      <protection/>
    </xf>
    <xf numFmtId="40" fontId="28" fillId="0" borderId="0">
      <alignment/>
      <protection/>
    </xf>
    <xf numFmtId="0" fontId="51" fillId="0" borderId="13" applyNumberFormat="0" applyFill="0" applyAlignment="0" applyProtection="0"/>
    <xf numFmtId="0" fontId="105" fillId="0" borderId="0" applyNumberForma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90" fontId="106" fillId="0" borderId="0" applyFont="0" applyFill="0" applyBorder="0">
      <alignment vertical="center"/>
      <protection locked="0"/>
    </xf>
    <xf numFmtId="165" fontId="1" fillId="0" borderId="0" applyFont="0" applyFill="0" applyBorder="0" applyAlignment="0" applyProtection="0"/>
    <xf numFmtId="0" fontId="107" fillId="12" borderId="0" applyNumberFormat="0" applyBorder="0" applyProtection="0">
      <alignment/>
    </xf>
    <xf numFmtId="165" fontId="1" fillId="0" borderId="0" applyFont="0" applyFill="0" applyBorder="0" applyAlignment="0" applyProtection="0"/>
    <xf numFmtId="172" fontId="65" fillId="0" borderId="0" applyFont="0" applyFill="0" applyBorder="0" applyAlignment="0" applyProtection="0"/>
    <xf numFmtId="0" fontId="58" fillId="0" borderId="0">
      <alignment/>
      <protection/>
    </xf>
    <xf numFmtId="0" fontId="108" fillId="0" borderId="0">
      <alignment vertical="center"/>
      <protection/>
    </xf>
    <xf numFmtId="44" fontId="109" fillId="0" borderId="0" applyFont="0" applyFill="0" applyBorder="0" applyAlignment="0" applyProtection="0"/>
    <xf numFmtId="42" fontId="109" fillId="0" borderId="0" applyFont="0" applyFill="0" applyBorder="0" applyAlignment="0" applyProtection="0"/>
    <xf numFmtId="0" fontId="110" fillId="18" borderId="12" applyNumberFormat="0" applyProtection="0">
      <alignment/>
    </xf>
    <xf numFmtId="0" fontId="111" fillId="0" borderId="0" applyNumberFormat="0" applyFill="0" applyBorder="0" applyProtection="0">
      <alignment/>
    </xf>
    <xf numFmtId="0" fontId="112" fillId="0" borderId="0" applyNumberFormat="0" applyFill="0" applyBorder="0" applyProtection="0">
      <alignment/>
    </xf>
    <xf numFmtId="166" fontId="93" fillId="0" borderId="0" applyFont="0" applyFill="0" applyBorder="0" applyAlignment="0" applyProtection="0"/>
    <xf numFmtId="0" fontId="47" fillId="5" borderId="0" applyNumberFormat="0" applyBorder="0" applyProtection="0">
      <alignment/>
    </xf>
    <xf numFmtId="0" fontId="47" fillId="25" borderId="0" applyNumberFormat="0" applyBorder="0" applyProtection="0">
      <alignment/>
    </xf>
    <xf numFmtId="0" fontId="47" fillId="6" borderId="0" applyNumberFormat="0" applyBorder="0" applyProtection="0">
      <alignment/>
    </xf>
    <xf numFmtId="0" fontId="47" fillId="30" borderId="0" applyNumberFormat="0" applyBorder="0" applyProtection="0">
      <alignment/>
    </xf>
    <xf numFmtId="0" fontId="47" fillId="37" borderId="0" applyNumberFormat="0" applyBorder="0" applyProtection="0">
      <alignment/>
    </xf>
    <xf numFmtId="0" fontId="113" fillId="10" borderId="12" applyNumberFormat="0" applyProtection="0">
      <alignment/>
    </xf>
    <xf numFmtId="0" fontId="114" fillId="18" borderId="22" applyNumberFormat="0" applyProtection="0">
      <alignment/>
    </xf>
    <xf numFmtId="0" fontId="115" fillId="0" borderId="8" applyNumberFormat="0" applyFill="0" applyProtection="0">
      <alignment/>
    </xf>
    <xf numFmtId="0" fontId="37" fillId="2" borderId="1" applyNumberFormat="0" applyProtection="0">
      <alignment horizontal="left" vertical="top" indent="1"/>
    </xf>
    <xf numFmtId="0" fontId="36" fillId="3" borderId="1" applyNumberFormat="0" applyProtection="0">
      <alignment horizontal="left" vertical="top" indent="1"/>
    </xf>
    <xf numFmtId="0" fontId="43" fillId="0" borderId="3">
      <alignment horizontal="center"/>
      <protection/>
    </xf>
    <xf numFmtId="0" fontId="37" fillId="5" borderId="1" applyNumberFormat="0" applyProtection="0">
      <alignment horizontal="right" vertical="center"/>
    </xf>
    <xf numFmtId="0" fontId="37" fillId="12" borderId="1" applyNumberFormat="0" applyProtection="0">
      <alignment horizontal="right" vertical="center"/>
    </xf>
    <xf numFmtId="0" fontId="37" fillId="13" borderId="1" applyNumberFormat="0" applyProtection="0">
      <alignment horizontal="right" vertical="center"/>
    </xf>
    <xf numFmtId="0" fontId="37" fillId="16" borderId="1" applyNumberFormat="0" applyProtection="0">
      <alignment horizontal="left" vertical="center" indent="1"/>
    </xf>
    <xf numFmtId="0" fontId="33" fillId="0" borderId="6">
      <alignment horizontal="left" wrapText="1"/>
      <protection/>
    </xf>
    <xf numFmtId="0" fontId="37" fillId="8" borderId="1" applyNumberFormat="0" applyProtection="0">
      <alignment horizontal="right" vertical="center"/>
    </xf>
    <xf numFmtId="0" fontId="37" fillId="23" borderId="1" applyNumberFormat="0" applyProtection="0">
      <alignment horizontal="right" vertical="center"/>
    </xf>
    <xf numFmtId="0" fontId="37" fillId="26" borderId="1" applyNumberFormat="0" applyProtection="0">
      <alignment horizontal="right" vertical="center"/>
    </xf>
    <xf numFmtId="0" fontId="36" fillId="3" borderId="1" applyNumberFormat="0" applyProtection="0">
      <alignment vertical="center"/>
    </xf>
    <xf numFmtId="3" fontId="85" fillId="0" borderId="6">
      <alignment/>
      <protection/>
    </xf>
    <xf numFmtId="0" fontId="86" fillId="10" borderId="12" applyNumberFormat="0" applyAlignment="0" applyProtection="0"/>
    <xf numFmtId="0" fontId="87" fillId="0" borderId="13" applyNumberFormat="0" applyFill="0" applyProtection="0">
      <alignment/>
    </xf>
    <xf numFmtId="0" fontId="37" fillId="37" borderId="1" applyNumberFormat="0" applyProtection="0">
      <alignment horizontal="right" vertical="center"/>
    </xf>
    <xf numFmtId="0" fontId="91" fillId="18" borderId="12" applyNumberFormat="0" applyAlignment="0" applyProtection="0"/>
    <xf numFmtId="0" fontId="1" fillId="16" borderId="15" applyNumberFormat="0" applyFont="0" applyAlignment="0" applyProtection="0"/>
    <xf numFmtId="0" fontId="1" fillId="16" borderId="15" applyNumberFormat="0" applyFont="0" applyAlignment="0" applyProtection="0"/>
    <xf numFmtId="0" fontId="70" fillId="26" borderId="1" applyNumberFormat="0" applyProtection="0">
      <alignment horizontal="right" vertical="center"/>
    </xf>
    <xf numFmtId="0" fontId="72" fillId="3" borderId="1" applyNumberFormat="0" applyProtection="0">
      <alignment vertical="center"/>
    </xf>
    <xf numFmtId="0" fontId="35" fillId="0" borderId="18" applyNumberFormat="0" applyProtection="0">
      <alignment/>
    </xf>
    <xf numFmtId="0" fontId="76" fillId="16" borderId="6" applyNumberFormat="0" applyBorder="0" applyAlignment="0" applyProtection="0"/>
    <xf numFmtId="0" fontId="37" fillId="2" borderId="1" applyNumberFormat="0" applyProtection="0">
      <alignment horizontal="right" vertical="center"/>
    </xf>
    <xf numFmtId="0" fontId="94" fillId="0" borderId="3">
      <alignment/>
      <protection/>
    </xf>
    <xf numFmtId="0" fontId="1" fillId="24" borderId="1" applyNumberFormat="0" applyProtection="0">
      <alignment horizontal="left" vertical="top" indent="1"/>
    </xf>
    <xf numFmtId="0" fontId="49" fillId="18" borderId="22" applyNumberFormat="0" applyAlignment="0" applyProtection="0"/>
    <xf numFmtId="0" fontId="1" fillId="16" borderId="15" applyNumberFormat="0" applyFont="0" applyProtection="0">
      <alignment/>
    </xf>
    <xf numFmtId="0" fontId="37" fillId="2" borderId="1" applyNumberFormat="0" applyProtection="0">
      <alignment horizontal="left" vertical="center" indent="1"/>
    </xf>
    <xf numFmtId="0" fontId="36" fillId="3" borderId="1" applyNumberFormat="0" applyProtection="0">
      <alignment horizontal="left" vertical="center" indent="1"/>
    </xf>
    <xf numFmtId="0" fontId="37" fillId="31" borderId="1" applyNumberFormat="0" applyProtection="0">
      <alignment horizontal="right" vertical="center"/>
    </xf>
    <xf numFmtId="0" fontId="37" fillId="25" borderId="1" applyNumberFormat="0" applyProtection="0">
      <alignment horizontal="right" vertical="center"/>
    </xf>
    <xf numFmtId="0" fontId="37" fillId="46" borderId="1" applyNumberFormat="0" applyProtection="0">
      <alignment horizontal="right" vertical="center"/>
    </xf>
    <xf numFmtId="0" fontId="1" fillId="47" borderId="1" applyNumberFormat="0" applyProtection="0">
      <alignment horizontal="left" vertical="center" indent="1"/>
    </xf>
    <xf numFmtId="0" fontId="1" fillId="47" borderId="1" applyNumberFormat="0" applyProtection="0">
      <alignment horizontal="left" vertical="top" indent="1"/>
    </xf>
    <xf numFmtId="0" fontId="1" fillId="2" borderId="1" applyNumberFormat="0" applyProtection="0">
      <alignment horizontal="left" vertical="center" indent="1"/>
    </xf>
    <xf numFmtId="0" fontId="1" fillId="2" borderId="1" applyNumberFormat="0" applyProtection="0">
      <alignment horizontal="left" vertical="top" indent="1"/>
    </xf>
    <xf numFmtId="0" fontId="1" fillId="24" borderId="1" applyNumberFormat="0" applyProtection="0">
      <alignment horizontal="left" vertical="center" indent="1"/>
    </xf>
    <xf numFmtId="0" fontId="1" fillId="26" borderId="1" applyNumberFormat="0" applyProtection="0">
      <alignment horizontal="left" vertical="center" indent="1"/>
    </xf>
    <xf numFmtId="0" fontId="1" fillId="26" borderId="1" applyNumberFormat="0" applyProtection="0">
      <alignment horizontal="left" vertical="top" indent="1"/>
    </xf>
    <xf numFmtId="0" fontId="1" fillId="48" borderId="6" applyNumberFormat="0">
      <alignment/>
      <protection locked="0"/>
    </xf>
    <xf numFmtId="0" fontId="21" fillId="47" borderId="23" applyBorder="0">
      <alignment/>
      <protection/>
    </xf>
    <xf numFmtId="0" fontId="37" fillId="16" borderId="1" applyNumberFormat="0" applyProtection="0">
      <alignment vertical="center"/>
    </xf>
    <xf numFmtId="0" fontId="70" fillId="16" borderId="1" applyNumberFormat="0" applyProtection="0">
      <alignment vertical="center"/>
    </xf>
    <xf numFmtId="0" fontId="37" fillId="16" borderId="1" applyNumberFormat="0" applyProtection="0">
      <alignment horizontal="left" vertical="top" indent="1"/>
    </xf>
    <xf numFmtId="0" fontId="76" fillId="50" borderId="6">
      <alignment/>
      <protection/>
    </xf>
    <xf numFmtId="0" fontId="103" fillId="26" borderId="1" applyNumberFormat="0" applyProtection="0">
      <alignment horizontal="right" vertical="center"/>
    </xf>
    <xf numFmtId="0" fontId="0" fillId="51" borderId="24" applyFont="0">
      <alignment/>
      <protection/>
    </xf>
    <xf numFmtId="165" fontId="0" fillId="52" borderId="25">
      <alignment/>
      <protection/>
    </xf>
    <xf numFmtId="0" fontId="0" fillId="53" borderId="24" applyFont="0">
      <alignment/>
      <protection/>
    </xf>
    <xf numFmtId="0" fontId="51" fillId="0" borderId="13" applyNumberFormat="0" applyFill="0" applyAlignment="0" applyProtection="0"/>
    <xf numFmtId="0" fontId="110" fillId="18" borderId="12" applyNumberFormat="0" applyProtection="0">
      <alignment/>
    </xf>
    <xf numFmtId="0" fontId="113" fillId="10" borderId="12" applyNumberFormat="0" applyProtection="0">
      <alignment/>
    </xf>
    <xf numFmtId="0" fontId="114" fillId="18" borderId="22" applyNumberFormat="0" applyProtection="0">
      <alignment/>
    </xf>
    <xf numFmtId="0" fontId="37" fillId="2" borderId="1" applyNumberFormat="0" applyProtection="0">
      <alignment horizontal="left" vertical="top" indent="1"/>
    </xf>
    <xf numFmtId="0" fontId="36" fillId="3" borderId="1" applyNumberFormat="0" applyProtection="0">
      <alignment horizontal="left" vertical="top" indent="1"/>
    </xf>
    <xf numFmtId="0" fontId="37" fillId="5" borderId="1" applyNumberFormat="0" applyProtection="0">
      <alignment horizontal="right" vertical="center"/>
    </xf>
    <xf numFmtId="0" fontId="37" fillId="12" borderId="1" applyNumberFormat="0" applyProtection="0">
      <alignment horizontal="right" vertical="center"/>
    </xf>
    <xf numFmtId="0" fontId="37" fillId="13" borderId="1" applyNumberFormat="0" applyProtection="0">
      <alignment horizontal="right" vertical="center"/>
    </xf>
    <xf numFmtId="0" fontId="61" fillId="0" borderId="5" applyNumberFormat="0" applyFill="0" applyProtection="0">
      <alignment/>
    </xf>
    <xf numFmtId="0" fontId="37" fillId="16" borderId="1" applyNumberFormat="0" applyProtection="0">
      <alignment horizontal="left" vertical="center" indent="1"/>
    </xf>
    <xf numFmtId="0" fontId="33" fillId="0" borderId="6">
      <alignment horizontal="left" wrapText="1"/>
      <protection/>
    </xf>
    <xf numFmtId="0" fontId="29" fillId="16" borderId="7">
      <alignment horizontal="center" vertical="center" wrapText="1"/>
      <protection/>
    </xf>
    <xf numFmtId="0" fontId="37" fillId="8" borderId="1" applyNumberFormat="0" applyProtection="0">
      <alignment horizontal="right" vertical="center"/>
    </xf>
    <xf numFmtId="0" fontId="37" fillId="23" borderId="1" applyNumberFormat="0" applyProtection="0">
      <alignment horizontal="right" vertical="center"/>
    </xf>
    <xf numFmtId="0" fontId="37" fillId="26" borderId="1" applyNumberFormat="0" applyProtection="0">
      <alignment horizontal="right" vertical="center"/>
    </xf>
    <xf numFmtId="0" fontId="36" fillId="3" borderId="1" applyNumberFormat="0" applyProtection="0">
      <alignment vertical="center"/>
    </xf>
    <xf numFmtId="3" fontId="85" fillId="0" borderId="6">
      <alignment/>
      <protection/>
    </xf>
    <xf numFmtId="0" fontId="86" fillId="10" borderId="12" applyNumberFormat="0" applyAlignment="0" applyProtection="0"/>
    <xf numFmtId="0" fontId="87" fillId="0" borderId="13" applyNumberFormat="0" applyFill="0" applyProtection="0">
      <alignment/>
    </xf>
    <xf numFmtId="0" fontId="37" fillId="37" borderId="1" applyNumberFormat="0" applyProtection="0">
      <alignment horizontal="right" vertical="center"/>
    </xf>
    <xf numFmtId="0" fontId="36" fillId="41" borderId="14" applyNumberFormat="0" applyProtection="0">
      <alignment horizontal="left" vertical="center" indent="1"/>
    </xf>
    <xf numFmtId="0" fontId="91" fillId="18" borderId="12" applyNumberFormat="0" applyAlignment="0" applyProtection="0"/>
    <xf numFmtId="0" fontId="1" fillId="16" borderId="15" applyNumberFormat="0" applyFont="0" applyAlignment="0" applyProtection="0"/>
    <xf numFmtId="0" fontId="1" fillId="16" borderId="15" applyNumberFormat="0" applyFont="0" applyAlignment="0" applyProtection="0"/>
    <xf numFmtId="0" fontId="70" fillId="26" borderId="1" applyNumberFormat="0" applyProtection="0">
      <alignment horizontal="right" vertical="center"/>
    </xf>
    <xf numFmtId="0" fontId="72" fillId="3" borderId="1" applyNumberFormat="0" applyProtection="0">
      <alignment vertical="center"/>
    </xf>
    <xf numFmtId="182" fontId="52" fillId="0" borderId="17" applyFont="0" applyFill="0" applyBorder="0" applyAlignment="0" applyProtection="0"/>
    <xf numFmtId="0" fontId="35" fillId="0" borderId="18" applyNumberFormat="0" applyProtection="0">
      <alignment/>
    </xf>
    <xf numFmtId="0" fontId="35" fillId="0" borderId="19">
      <alignment horizontal="left" vertical="center"/>
      <protection/>
    </xf>
    <xf numFmtId="0" fontId="46" fillId="0" borderId="5" applyNumberFormat="0" applyFill="0" applyAlignment="0" applyProtection="0"/>
    <xf numFmtId="0" fontId="76" fillId="16" borderId="6" applyNumberFormat="0" applyBorder="0" applyAlignment="0" applyProtection="0"/>
    <xf numFmtId="0" fontId="37" fillId="2" borderId="1" applyNumberFormat="0" applyProtection="0">
      <alignment horizontal="right" vertical="center"/>
    </xf>
    <xf numFmtId="0" fontId="1" fillId="24" borderId="1" applyNumberFormat="0" applyProtection="0">
      <alignment horizontal="left" vertical="top" indent="1"/>
    </xf>
    <xf numFmtId="193" fontId="97" fillId="0" borderId="21" applyBorder="0">
      <alignment horizontal="center" vertical="center" wrapText="1"/>
      <protection/>
    </xf>
    <xf numFmtId="0" fontId="49" fillId="18" borderId="22" applyNumberFormat="0" applyAlignment="0" applyProtection="0"/>
    <xf numFmtId="0" fontId="1" fillId="16" borderId="15" applyNumberFormat="0" applyFont="0" applyProtection="0">
      <alignment/>
    </xf>
    <xf numFmtId="0" fontId="37" fillId="2" borderId="1" applyNumberFormat="0" applyProtection="0">
      <alignment horizontal="left" vertical="center" indent="1"/>
    </xf>
    <xf numFmtId="0" fontId="36" fillId="3" borderId="1" applyNumberFormat="0" applyProtection="0">
      <alignment horizontal="left" vertical="center" indent="1"/>
    </xf>
    <xf numFmtId="0" fontId="37" fillId="31" borderId="1" applyNumberFormat="0" applyProtection="0">
      <alignment horizontal="right" vertical="center"/>
    </xf>
    <xf numFmtId="0" fontId="37" fillId="25" borderId="1" applyNumberFormat="0" applyProtection="0">
      <alignment horizontal="right" vertical="center"/>
    </xf>
    <xf numFmtId="0" fontId="37" fillId="46" borderId="1" applyNumberFormat="0" applyProtection="0">
      <alignment horizontal="right" vertical="center"/>
    </xf>
    <xf numFmtId="0" fontId="1" fillId="47" borderId="1" applyNumberFormat="0" applyProtection="0">
      <alignment horizontal="left" vertical="center" indent="1"/>
    </xf>
    <xf numFmtId="0" fontId="1" fillId="47" borderId="1" applyNumberFormat="0" applyProtection="0">
      <alignment horizontal="left" vertical="top" indent="1"/>
    </xf>
    <xf numFmtId="0" fontId="1" fillId="2" borderId="1" applyNumberFormat="0" applyProtection="0">
      <alignment horizontal="left" vertical="center" indent="1"/>
    </xf>
    <xf numFmtId="0" fontId="1" fillId="2" borderId="1" applyNumberFormat="0" applyProtection="0">
      <alignment horizontal="left" vertical="top" indent="1"/>
    </xf>
    <xf numFmtId="0" fontId="1" fillId="24" borderId="1" applyNumberFormat="0" applyProtection="0">
      <alignment horizontal="left" vertical="center" indent="1"/>
    </xf>
    <xf numFmtId="0" fontId="1" fillId="26" borderId="1" applyNumberFormat="0" applyProtection="0">
      <alignment horizontal="left" vertical="center" indent="1"/>
    </xf>
    <xf numFmtId="0" fontId="1" fillId="26" borderId="1" applyNumberFormat="0" applyProtection="0">
      <alignment horizontal="left" vertical="top" indent="1"/>
    </xf>
    <xf numFmtId="0" fontId="1" fillId="48" borderId="6" applyNumberFormat="0">
      <alignment/>
      <protection locked="0"/>
    </xf>
    <xf numFmtId="0" fontId="21" fillId="47" borderId="23" applyBorder="0">
      <alignment/>
      <protection/>
    </xf>
    <xf numFmtId="0" fontId="37" fillId="16" borderId="1" applyNumberFormat="0" applyProtection="0">
      <alignment vertical="center"/>
    </xf>
    <xf numFmtId="0" fontId="70" fillId="16" borderId="1" applyNumberFormat="0" applyProtection="0">
      <alignment vertical="center"/>
    </xf>
    <xf numFmtId="0" fontId="37" fillId="16" borderId="1" applyNumberFormat="0" applyProtection="0">
      <alignment horizontal="left" vertical="top" indent="1"/>
    </xf>
    <xf numFmtId="0" fontId="76" fillId="50" borderId="6">
      <alignment/>
      <protection/>
    </xf>
    <xf numFmtId="0" fontId="103" fillId="26" borderId="1" applyNumberFormat="0" applyProtection="0">
      <alignment horizontal="right" vertical="center"/>
    </xf>
    <xf numFmtId="0" fontId="0" fillId="51" borderId="24" applyFont="0">
      <alignment/>
      <protection/>
    </xf>
    <xf numFmtId="165" fontId="0" fillId="52" borderId="25">
      <alignment/>
      <protection/>
    </xf>
    <xf numFmtId="0" fontId="0" fillId="53" borderId="24" applyFont="0">
      <alignment/>
      <protection/>
    </xf>
    <xf numFmtId="0" fontId="51" fillId="0" borderId="13" applyNumberFormat="0" applyFill="0" applyAlignment="0" applyProtection="0"/>
    <xf numFmtId="0" fontId="110" fillId="18" borderId="12" applyNumberFormat="0" applyProtection="0">
      <alignment/>
    </xf>
    <xf numFmtId="0" fontId="113" fillId="10" borderId="12" applyNumberFormat="0" applyProtection="0">
      <alignment/>
    </xf>
    <xf numFmtId="0" fontId="114" fillId="18" borderId="22" applyNumberFormat="0" applyProtection="0">
      <alignment/>
    </xf>
    <xf numFmtId="0" fontId="37" fillId="2" borderId="1" applyNumberFormat="0" applyProtection="0">
      <alignment horizontal="left" vertical="top" indent="1"/>
    </xf>
    <xf numFmtId="0" fontId="36" fillId="3" borderId="1" applyNumberFormat="0" applyProtection="0">
      <alignment horizontal="left" vertical="top" indent="1"/>
    </xf>
    <xf numFmtId="0" fontId="43" fillId="0" borderId="3">
      <alignment horizontal="center"/>
      <protection/>
    </xf>
    <xf numFmtId="0" fontId="37" fillId="5" borderId="1" applyNumberFormat="0" applyProtection="0">
      <alignment horizontal="right" vertical="center"/>
    </xf>
    <xf numFmtId="0" fontId="37" fillId="12" borderId="1" applyNumberFormat="0" applyProtection="0">
      <alignment horizontal="right" vertical="center"/>
    </xf>
    <xf numFmtId="0" fontId="37" fillId="13" borderId="1" applyNumberFormat="0" applyProtection="0">
      <alignment horizontal="right" vertical="center"/>
    </xf>
    <xf numFmtId="0" fontId="37" fillId="16" borderId="1" applyNumberFormat="0" applyProtection="0">
      <alignment horizontal="left" vertical="center" indent="1"/>
    </xf>
    <xf numFmtId="0" fontId="33" fillId="0" borderId="6">
      <alignment horizontal="left" wrapText="1"/>
      <protection/>
    </xf>
    <xf numFmtId="0" fontId="37" fillId="8" borderId="1" applyNumberFormat="0" applyProtection="0">
      <alignment horizontal="right" vertical="center"/>
    </xf>
    <xf numFmtId="0" fontId="37" fillId="23" borderId="1" applyNumberFormat="0" applyProtection="0">
      <alignment horizontal="right" vertical="center"/>
    </xf>
    <xf numFmtId="0" fontId="37" fillId="26" borderId="1" applyNumberFormat="0" applyProtection="0">
      <alignment horizontal="right" vertical="center"/>
    </xf>
    <xf numFmtId="0" fontId="36" fillId="3" borderId="1" applyNumberFormat="0" applyProtection="0">
      <alignment vertical="center"/>
    </xf>
    <xf numFmtId="3" fontId="85" fillId="0" borderId="6">
      <alignment/>
      <protection/>
    </xf>
    <xf numFmtId="0" fontId="86" fillId="10" borderId="12" applyNumberFormat="0" applyAlignment="0" applyProtection="0"/>
    <xf numFmtId="0" fontId="87" fillId="0" borderId="13" applyNumberFormat="0" applyFill="0" applyProtection="0">
      <alignment/>
    </xf>
    <xf numFmtId="0" fontId="37" fillId="37" borderId="1" applyNumberFormat="0" applyProtection="0">
      <alignment horizontal="right" vertical="center"/>
    </xf>
    <xf numFmtId="0" fontId="91" fillId="18" borderId="12" applyNumberFormat="0" applyAlignment="0" applyProtection="0"/>
    <xf numFmtId="0" fontId="1" fillId="16" borderId="15" applyNumberFormat="0" applyFont="0" applyAlignment="0" applyProtection="0"/>
    <xf numFmtId="0" fontId="1" fillId="16" borderId="15" applyNumberFormat="0" applyFont="0" applyAlignment="0" applyProtection="0"/>
    <xf numFmtId="0" fontId="70" fillId="26" borderId="1" applyNumberFormat="0" applyProtection="0">
      <alignment horizontal="right" vertical="center"/>
    </xf>
    <xf numFmtId="0" fontId="72" fillId="3" borderId="1" applyNumberFormat="0" applyProtection="0">
      <alignment vertical="center"/>
    </xf>
    <xf numFmtId="0" fontId="35" fillId="0" borderId="18" applyNumberFormat="0" applyProtection="0">
      <alignment/>
    </xf>
    <xf numFmtId="0" fontId="76" fillId="16" borderId="6" applyNumberFormat="0" applyBorder="0" applyAlignment="0" applyProtection="0"/>
    <xf numFmtId="0" fontId="37" fillId="2" borderId="1" applyNumberFormat="0" applyProtection="0">
      <alignment horizontal="right" vertical="center"/>
    </xf>
    <xf numFmtId="0" fontId="94" fillId="0" borderId="3">
      <alignment/>
      <protection/>
    </xf>
    <xf numFmtId="0" fontId="1" fillId="24" borderId="1" applyNumberFormat="0" applyProtection="0">
      <alignment horizontal="left" vertical="top" indent="1"/>
    </xf>
    <xf numFmtId="0" fontId="49" fillId="18" borderId="22" applyNumberFormat="0" applyAlignment="0" applyProtection="0"/>
    <xf numFmtId="0" fontId="1" fillId="16" borderId="15" applyNumberFormat="0" applyFont="0" applyProtection="0">
      <alignment/>
    </xf>
    <xf numFmtId="0" fontId="37" fillId="2" borderId="1" applyNumberFormat="0" applyProtection="0">
      <alignment horizontal="left" vertical="center" indent="1"/>
    </xf>
    <xf numFmtId="0" fontId="36" fillId="3" borderId="1" applyNumberFormat="0" applyProtection="0">
      <alignment horizontal="left" vertical="center" indent="1"/>
    </xf>
    <xf numFmtId="0" fontId="37" fillId="31" borderId="1" applyNumberFormat="0" applyProtection="0">
      <alignment horizontal="right" vertical="center"/>
    </xf>
    <xf numFmtId="0" fontId="37" fillId="25" borderId="1" applyNumberFormat="0" applyProtection="0">
      <alignment horizontal="right" vertical="center"/>
    </xf>
    <xf numFmtId="0" fontId="37" fillId="46" borderId="1" applyNumberFormat="0" applyProtection="0">
      <alignment horizontal="right" vertical="center"/>
    </xf>
    <xf numFmtId="0" fontId="1" fillId="47" borderId="1" applyNumberFormat="0" applyProtection="0">
      <alignment horizontal="left" vertical="center" indent="1"/>
    </xf>
    <xf numFmtId="0" fontId="1" fillId="47" borderId="1" applyNumberFormat="0" applyProtection="0">
      <alignment horizontal="left" vertical="top" indent="1"/>
    </xf>
    <xf numFmtId="0" fontId="1" fillId="2" borderId="1" applyNumberFormat="0" applyProtection="0">
      <alignment horizontal="left" vertical="center" indent="1"/>
    </xf>
    <xf numFmtId="0" fontId="1" fillId="2" borderId="1" applyNumberFormat="0" applyProtection="0">
      <alignment horizontal="left" vertical="top" indent="1"/>
    </xf>
    <xf numFmtId="0" fontId="1" fillId="24" borderId="1" applyNumberFormat="0" applyProtection="0">
      <alignment horizontal="left" vertical="center" indent="1"/>
    </xf>
    <xf numFmtId="0" fontId="1" fillId="26" borderId="1" applyNumberFormat="0" applyProtection="0">
      <alignment horizontal="left" vertical="center" indent="1"/>
    </xf>
    <xf numFmtId="0" fontId="1" fillId="26" borderId="1" applyNumberFormat="0" applyProtection="0">
      <alignment horizontal="left" vertical="top" indent="1"/>
    </xf>
    <xf numFmtId="0" fontId="1" fillId="48" borderId="6" applyNumberFormat="0">
      <alignment/>
      <protection locked="0"/>
    </xf>
    <xf numFmtId="0" fontId="21" fillId="47" borderId="23" applyBorder="0">
      <alignment/>
      <protection/>
    </xf>
    <xf numFmtId="0" fontId="37" fillId="16" borderId="1" applyNumberFormat="0" applyProtection="0">
      <alignment vertical="center"/>
    </xf>
    <xf numFmtId="0" fontId="70" fillId="16" borderId="1" applyNumberFormat="0" applyProtection="0">
      <alignment vertical="center"/>
    </xf>
    <xf numFmtId="0" fontId="37" fillId="16" borderId="1" applyNumberFormat="0" applyProtection="0">
      <alignment horizontal="left" vertical="top" indent="1"/>
    </xf>
    <xf numFmtId="0" fontId="76" fillId="50" borderId="6">
      <alignment/>
      <protection/>
    </xf>
    <xf numFmtId="0" fontId="103" fillId="26" borderId="1" applyNumberFormat="0" applyProtection="0">
      <alignment horizontal="right" vertical="center"/>
    </xf>
    <xf numFmtId="0" fontId="0" fillId="51" borderId="24" applyFont="0">
      <alignment/>
      <protection/>
    </xf>
    <xf numFmtId="0" fontId="0" fillId="53" borderId="24" applyFont="0">
      <alignment/>
      <protection/>
    </xf>
    <xf numFmtId="0" fontId="51" fillId="0" borderId="13" applyNumberFormat="0" applyFill="0" applyAlignment="0" applyProtection="0"/>
    <xf numFmtId="0" fontId="110" fillId="18" borderId="12" applyNumberFormat="0" applyProtection="0">
      <alignment/>
    </xf>
    <xf numFmtId="0" fontId="113" fillId="10" borderId="12" applyNumberFormat="0" applyProtection="0">
      <alignment/>
    </xf>
    <xf numFmtId="0" fontId="114" fillId="18" borderId="22" applyNumberFormat="0" applyProtection="0">
      <alignment/>
    </xf>
    <xf numFmtId="0" fontId="2" fillId="0" borderId="0">
      <alignment/>
      <protection/>
    </xf>
    <xf numFmtId="0" fontId="2" fillId="0" borderId="0">
      <alignment/>
      <protection/>
    </xf>
    <xf numFmtId="165" fontId="0" fillId="0" borderId="0" applyFont="0" applyFill="0" applyBorder="0" applyAlignment="0" applyProtection="0"/>
    <xf numFmtId="0" fontId="20" fillId="0" borderId="0" applyNumberFormat="0" applyFill="0" applyBorder="0" applyAlignment="0" applyProtection="0"/>
    <xf numFmtId="165" fontId="32" fillId="0" borderId="0" applyFont="0" applyFill="0" applyBorder="0" applyAlignment="0" applyProtection="0"/>
    <xf numFmtId="0" fontId="0" fillId="0" borderId="0">
      <alignment/>
      <protection/>
    </xf>
    <xf numFmtId="0" fontId="1" fillId="0" borderId="0">
      <alignment/>
      <protection/>
    </xf>
    <xf numFmtId="165" fontId="2" fillId="0" borderId="0" applyFont="0" applyFill="0" applyBorder="0" applyAlignment="0" applyProtection="0"/>
    <xf numFmtId="0" fontId="0" fillId="0" borderId="0">
      <alignment/>
      <protection/>
    </xf>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32"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0"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0" fontId="37" fillId="2" borderId="1" applyNumberFormat="0" applyProtection="0">
      <alignment horizontal="left" vertical="top" indent="1"/>
    </xf>
    <xf numFmtId="0" fontId="36" fillId="3" borderId="1" applyNumberFormat="0" applyProtection="0">
      <alignment horizontal="left" vertical="top" indent="1"/>
    </xf>
    <xf numFmtId="0" fontId="43" fillId="0" borderId="3">
      <alignment horizontal="center"/>
      <protection/>
    </xf>
    <xf numFmtId="165" fontId="53" fillId="0" borderId="0" applyFont="0" applyFill="0" applyBorder="0" applyAlignment="0" applyProtection="0"/>
    <xf numFmtId="0" fontId="37" fillId="5" borderId="1" applyNumberFormat="0" applyProtection="0">
      <alignment horizontal="right" vertical="center"/>
    </xf>
    <xf numFmtId="0" fontId="37" fillId="12" borderId="1" applyNumberFormat="0" applyProtection="0">
      <alignment horizontal="right" vertical="center"/>
    </xf>
    <xf numFmtId="0" fontId="37" fillId="13" borderId="1" applyNumberFormat="0" applyProtection="0">
      <alignment horizontal="right" vertical="center"/>
    </xf>
    <xf numFmtId="0" fontId="37" fillId="16" borderId="1" applyNumberFormat="0" applyProtection="0">
      <alignment horizontal="left" vertical="center" indent="1"/>
    </xf>
    <xf numFmtId="0" fontId="33" fillId="0" borderId="6">
      <alignment horizontal="left" wrapText="1"/>
      <protection/>
    </xf>
    <xf numFmtId="0" fontId="37" fillId="8" borderId="1" applyNumberFormat="0" applyProtection="0">
      <alignment horizontal="right" vertical="center"/>
    </xf>
    <xf numFmtId="0" fontId="37" fillId="23" borderId="1" applyNumberFormat="0" applyProtection="0">
      <alignment horizontal="right" vertical="center"/>
    </xf>
    <xf numFmtId="0" fontId="37" fillId="26" borderId="1" applyNumberFormat="0" applyProtection="0">
      <alignment horizontal="right" vertical="center"/>
    </xf>
    <xf numFmtId="0" fontId="36" fillId="3" borderId="1" applyNumberFormat="0" applyProtection="0">
      <alignment vertical="center"/>
    </xf>
    <xf numFmtId="165" fontId="1" fillId="0" borderId="0" applyFont="0" applyFill="0" applyBorder="0" applyAlignment="0" applyProtection="0"/>
    <xf numFmtId="0" fontId="83" fillId="0" borderId="11" applyNumberFormat="0" applyFont="0" applyFill="0" applyBorder="0" applyAlignment="0">
      <protection/>
    </xf>
    <xf numFmtId="3" fontId="85" fillId="0" borderId="6">
      <alignment/>
      <protection/>
    </xf>
    <xf numFmtId="0" fontId="86" fillId="10" borderId="12" applyNumberFormat="0" applyAlignment="0" applyProtection="0"/>
    <xf numFmtId="0" fontId="87" fillId="0" borderId="13" applyNumberFormat="0" applyFill="0" applyProtection="0">
      <alignment/>
    </xf>
    <xf numFmtId="0" fontId="37" fillId="37" borderId="1" applyNumberFormat="0" applyProtection="0">
      <alignment horizontal="right" vertical="center"/>
    </xf>
    <xf numFmtId="0" fontId="91" fillId="18" borderId="12" applyNumberFormat="0" applyAlignment="0" applyProtection="0"/>
    <xf numFmtId="164" fontId="0" fillId="0" borderId="0" applyFont="0" applyFill="0" applyBorder="0" applyAlignment="0" applyProtection="0"/>
    <xf numFmtId="165" fontId="1"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0" fontId="1" fillId="16" borderId="15" applyNumberFormat="0" applyFont="0" applyAlignment="0" applyProtection="0"/>
    <xf numFmtId="165" fontId="1" fillId="0" borderId="0" applyFont="0" applyFill="0" applyBorder="0" applyAlignment="0" applyProtection="0"/>
    <xf numFmtId="0" fontId="1" fillId="16" borderId="15" applyNumberFormat="0" applyFont="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70" fillId="26" borderId="1" applyNumberFormat="0" applyProtection="0">
      <alignment horizontal="right" vertical="center"/>
    </xf>
    <xf numFmtId="0" fontId="72" fillId="3" borderId="1" applyNumberFormat="0" applyProtection="0">
      <alignment vertical="center"/>
    </xf>
    <xf numFmtId="0" fontId="35" fillId="0" borderId="19">
      <alignment horizontal="left" vertical="center"/>
      <protection/>
    </xf>
    <xf numFmtId="0" fontId="76" fillId="16" borderId="6" applyNumberFormat="0" applyBorder="0" applyAlignment="0" applyProtection="0"/>
    <xf numFmtId="0" fontId="37" fillId="2" borderId="1" applyNumberFormat="0" applyProtection="0">
      <alignment horizontal="right" vertical="center"/>
    </xf>
    <xf numFmtId="0" fontId="94" fillId="0" borderId="3">
      <alignment/>
      <protection/>
    </xf>
    <xf numFmtId="0" fontId="1" fillId="24" borderId="1" applyNumberFormat="0" applyProtection="0">
      <alignment horizontal="left" vertical="top" indent="1"/>
    </xf>
    <xf numFmtId="0" fontId="49" fillId="18" borderId="22" applyNumberFormat="0" applyAlignment="0" applyProtection="0"/>
    <xf numFmtId="0" fontId="1" fillId="16" borderId="15" applyNumberFormat="0" applyFont="0" applyProtection="0">
      <alignment/>
    </xf>
    <xf numFmtId="0" fontId="37" fillId="2" borderId="1" applyNumberFormat="0" applyProtection="0">
      <alignment horizontal="left" vertical="center" indent="1"/>
    </xf>
    <xf numFmtId="0" fontId="36" fillId="3" borderId="1" applyNumberFormat="0" applyProtection="0">
      <alignment horizontal="left" vertical="center" indent="1"/>
    </xf>
    <xf numFmtId="0" fontId="37" fillId="31" borderId="1" applyNumberFormat="0" applyProtection="0">
      <alignment horizontal="right" vertical="center"/>
    </xf>
    <xf numFmtId="0" fontId="37" fillId="25" borderId="1" applyNumberFormat="0" applyProtection="0">
      <alignment horizontal="right" vertical="center"/>
    </xf>
    <xf numFmtId="0" fontId="37" fillId="46" borderId="1" applyNumberFormat="0" applyProtection="0">
      <alignment horizontal="right" vertical="center"/>
    </xf>
    <xf numFmtId="0" fontId="1" fillId="47" borderId="1" applyNumberFormat="0" applyProtection="0">
      <alignment horizontal="left" vertical="center" indent="1"/>
    </xf>
    <xf numFmtId="0" fontId="1" fillId="47" borderId="1" applyNumberFormat="0" applyProtection="0">
      <alignment horizontal="left" vertical="top" indent="1"/>
    </xf>
    <xf numFmtId="0" fontId="1" fillId="2" borderId="1" applyNumberFormat="0" applyProtection="0">
      <alignment horizontal="left" vertical="center" indent="1"/>
    </xf>
    <xf numFmtId="0" fontId="1" fillId="2" borderId="1" applyNumberFormat="0" applyProtection="0">
      <alignment horizontal="left" vertical="top" indent="1"/>
    </xf>
    <xf numFmtId="0" fontId="1" fillId="24" borderId="1" applyNumberFormat="0" applyProtection="0">
      <alignment horizontal="left" vertical="center" indent="1"/>
    </xf>
    <xf numFmtId="0" fontId="1" fillId="26" borderId="1" applyNumberFormat="0" applyProtection="0">
      <alignment horizontal="left" vertical="center" indent="1"/>
    </xf>
    <xf numFmtId="0" fontId="1" fillId="26" borderId="1" applyNumberFormat="0" applyProtection="0">
      <alignment horizontal="left" vertical="top" indent="1"/>
    </xf>
    <xf numFmtId="0" fontId="1" fillId="48" borderId="6" applyNumberFormat="0">
      <alignment/>
      <protection locked="0"/>
    </xf>
    <xf numFmtId="0" fontId="21" fillId="47" borderId="23" applyBorder="0">
      <alignment/>
      <protection/>
    </xf>
    <xf numFmtId="0" fontId="37" fillId="16" borderId="1" applyNumberFormat="0" applyProtection="0">
      <alignment vertical="center"/>
    </xf>
    <xf numFmtId="0" fontId="70" fillId="16" borderId="1" applyNumberFormat="0" applyProtection="0">
      <alignment vertical="center"/>
    </xf>
    <xf numFmtId="0" fontId="37" fillId="16" borderId="1" applyNumberFormat="0" applyProtection="0">
      <alignment horizontal="left" vertical="top" indent="1"/>
    </xf>
    <xf numFmtId="0" fontId="76" fillId="50" borderId="6">
      <alignment/>
      <protection/>
    </xf>
    <xf numFmtId="0" fontId="103" fillId="26" borderId="1" applyNumberFormat="0" applyProtection="0">
      <alignment horizontal="right" vertical="center"/>
    </xf>
    <xf numFmtId="0" fontId="0" fillId="51" borderId="24" applyFont="0">
      <alignment/>
      <protection/>
    </xf>
    <xf numFmtId="165" fontId="0" fillId="52" borderId="25">
      <alignment/>
      <protection/>
    </xf>
    <xf numFmtId="0" fontId="0" fillId="53" borderId="24" applyFont="0">
      <alignment/>
      <protection/>
    </xf>
    <xf numFmtId="0" fontId="51" fillId="0" borderId="13" applyNumberFormat="0" applyFill="0" applyAlignment="0" applyProtection="0"/>
    <xf numFmtId="0" fontId="110" fillId="18" borderId="12" applyNumberFormat="0" applyProtection="0">
      <alignment/>
    </xf>
    <xf numFmtId="0" fontId="113" fillId="10" borderId="12" applyNumberFormat="0" applyProtection="0">
      <alignment/>
    </xf>
    <xf numFmtId="0" fontId="114" fillId="18" borderId="22" applyNumberFormat="0" applyProtection="0">
      <alignment/>
    </xf>
    <xf numFmtId="0" fontId="37" fillId="2" borderId="1" applyNumberFormat="0" applyProtection="0">
      <alignment horizontal="left" vertical="top" indent="1"/>
    </xf>
    <xf numFmtId="0" fontId="36" fillId="3" borderId="1" applyNumberFormat="0" applyProtection="0">
      <alignment horizontal="left" vertical="top" indent="1"/>
    </xf>
    <xf numFmtId="0" fontId="43" fillId="0" borderId="3">
      <alignment horizontal="center"/>
      <protection/>
    </xf>
    <xf numFmtId="0" fontId="37" fillId="5" borderId="1" applyNumberFormat="0" applyProtection="0">
      <alignment horizontal="right" vertical="center"/>
    </xf>
    <xf numFmtId="0" fontId="37" fillId="12" borderId="1" applyNumberFormat="0" applyProtection="0">
      <alignment horizontal="right" vertical="center"/>
    </xf>
    <xf numFmtId="0" fontId="37" fillId="13" borderId="1" applyNumberFormat="0" applyProtection="0">
      <alignment horizontal="right" vertical="center"/>
    </xf>
    <xf numFmtId="0" fontId="37" fillId="16" borderId="1" applyNumberFormat="0" applyProtection="0">
      <alignment horizontal="left" vertical="center" indent="1"/>
    </xf>
    <xf numFmtId="0" fontId="33" fillId="0" borderId="6">
      <alignment horizontal="left" wrapText="1"/>
      <protection/>
    </xf>
    <xf numFmtId="0" fontId="37" fillId="8" borderId="1" applyNumberFormat="0" applyProtection="0">
      <alignment horizontal="right" vertical="center"/>
    </xf>
    <xf numFmtId="0" fontId="37" fillId="23" borderId="1" applyNumberFormat="0" applyProtection="0">
      <alignment horizontal="right" vertical="center"/>
    </xf>
    <xf numFmtId="0" fontId="37" fillId="26" borderId="1" applyNumberFormat="0" applyProtection="0">
      <alignment horizontal="right" vertical="center"/>
    </xf>
    <xf numFmtId="0" fontId="36" fillId="3" borderId="1" applyNumberFormat="0" applyProtection="0">
      <alignment vertical="center"/>
    </xf>
    <xf numFmtId="3" fontId="85" fillId="0" borderId="6">
      <alignment/>
      <protection/>
    </xf>
    <xf numFmtId="0" fontId="86" fillId="10" borderId="12" applyNumberFormat="0" applyAlignment="0" applyProtection="0"/>
    <xf numFmtId="0" fontId="87" fillId="0" borderId="13" applyNumberFormat="0" applyFill="0" applyProtection="0">
      <alignment/>
    </xf>
    <xf numFmtId="0" fontId="37" fillId="37" borderId="1" applyNumberFormat="0" applyProtection="0">
      <alignment horizontal="right" vertical="center"/>
    </xf>
    <xf numFmtId="0" fontId="91" fillId="18" borderId="12" applyNumberFormat="0" applyAlignment="0" applyProtection="0"/>
    <xf numFmtId="0" fontId="1" fillId="16" borderId="15" applyNumberFormat="0" applyFont="0" applyAlignment="0" applyProtection="0"/>
    <xf numFmtId="0" fontId="1" fillId="16" borderId="15" applyNumberFormat="0" applyFont="0" applyAlignment="0" applyProtection="0"/>
    <xf numFmtId="0" fontId="70" fillId="26" borderId="1" applyNumberFormat="0" applyProtection="0">
      <alignment horizontal="right" vertical="center"/>
    </xf>
    <xf numFmtId="0" fontId="72" fillId="3" borderId="1" applyNumberFormat="0" applyProtection="0">
      <alignment vertical="center"/>
    </xf>
    <xf numFmtId="0" fontId="76" fillId="16" borderId="6" applyNumberFormat="0" applyBorder="0" applyAlignment="0" applyProtection="0"/>
    <xf numFmtId="0" fontId="37" fillId="2" borderId="1" applyNumberFormat="0" applyProtection="0">
      <alignment horizontal="right" vertical="center"/>
    </xf>
    <xf numFmtId="0" fontId="94" fillId="0" borderId="3">
      <alignment/>
      <protection/>
    </xf>
    <xf numFmtId="0" fontId="1" fillId="24" borderId="1" applyNumberFormat="0" applyProtection="0">
      <alignment horizontal="left" vertical="top" indent="1"/>
    </xf>
    <xf numFmtId="0" fontId="49" fillId="18" borderId="22" applyNumberFormat="0" applyAlignment="0" applyProtection="0"/>
    <xf numFmtId="0" fontId="1" fillId="16" borderId="15" applyNumberFormat="0" applyFont="0" applyProtection="0">
      <alignment/>
    </xf>
    <xf numFmtId="0" fontId="37" fillId="2" borderId="1" applyNumberFormat="0" applyProtection="0">
      <alignment horizontal="left" vertical="center" indent="1"/>
    </xf>
    <xf numFmtId="0" fontId="36" fillId="3" borderId="1" applyNumberFormat="0" applyProtection="0">
      <alignment horizontal="left" vertical="center" indent="1"/>
    </xf>
    <xf numFmtId="0" fontId="37" fillId="31" borderId="1" applyNumberFormat="0" applyProtection="0">
      <alignment horizontal="right" vertical="center"/>
    </xf>
    <xf numFmtId="0" fontId="37" fillId="25" borderId="1" applyNumberFormat="0" applyProtection="0">
      <alignment horizontal="right" vertical="center"/>
    </xf>
    <xf numFmtId="0" fontId="37" fillId="46" borderId="1" applyNumberFormat="0" applyProtection="0">
      <alignment horizontal="right" vertical="center"/>
    </xf>
    <xf numFmtId="0" fontId="1" fillId="47" borderId="1" applyNumberFormat="0" applyProtection="0">
      <alignment horizontal="left" vertical="center" indent="1"/>
    </xf>
    <xf numFmtId="0" fontId="1" fillId="47" borderId="1" applyNumberFormat="0" applyProtection="0">
      <alignment horizontal="left" vertical="top" indent="1"/>
    </xf>
    <xf numFmtId="0" fontId="1" fillId="2" borderId="1" applyNumberFormat="0" applyProtection="0">
      <alignment horizontal="left" vertical="center" indent="1"/>
    </xf>
    <xf numFmtId="0" fontId="1" fillId="2" borderId="1" applyNumberFormat="0" applyProtection="0">
      <alignment horizontal="left" vertical="top" indent="1"/>
    </xf>
    <xf numFmtId="0" fontId="1" fillId="24" borderId="1" applyNumberFormat="0" applyProtection="0">
      <alignment horizontal="left" vertical="center" indent="1"/>
    </xf>
    <xf numFmtId="0" fontId="1" fillId="26" borderId="1" applyNumberFormat="0" applyProtection="0">
      <alignment horizontal="left" vertical="center" indent="1"/>
    </xf>
    <xf numFmtId="0" fontId="1" fillId="26" borderId="1" applyNumberFormat="0" applyProtection="0">
      <alignment horizontal="left" vertical="top" indent="1"/>
    </xf>
    <xf numFmtId="0" fontId="1" fillId="48" borderId="6" applyNumberFormat="0">
      <alignment/>
      <protection locked="0"/>
    </xf>
    <xf numFmtId="0" fontId="21" fillId="47" borderId="23" applyBorder="0">
      <alignment/>
      <protection/>
    </xf>
    <xf numFmtId="0" fontId="37" fillId="16" borderId="1" applyNumberFormat="0" applyProtection="0">
      <alignment vertical="center"/>
    </xf>
    <xf numFmtId="0" fontId="70" fillId="16" borderId="1" applyNumberFormat="0" applyProtection="0">
      <alignment vertical="center"/>
    </xf>
    <xf numFmtId="0" fontId="37" fillId="16" borderId="1" applyNumberFormat="0" applyProtection="0">
      <alignment horizontal="left" vertical="top" indent="1"/>
    </xf>
    <xf numFmtId="0" fontId="76" fillId="50" borderId="6">
      <alignment/>
      <protection/>
    </xf>
    <xf numFmtId="0" fontId="103" fillId="26" borderId="1" applyNumberFormat="0" applyProtection="0">
      <alignment horizontal="right" vertical="center"/>
    </xf>
    <xf numFmtId="0" fontId="0" fillId="51" borderId="24" applyFont="0">
      <alignment/>
      <protection/>
    </xf>
    <xf numFmtId="165" fontId="0" fillId="52" borderId="25">
      <alignment/>
      <protection/>
    </xf>
    <xf numFmtId="0" fontId="0" fillId="53" borderId="24" applyFont="0">
      <alignment/>
      <protection/>
    </xf>
    <xf numFmtId="0" fontId="51" fillId="0" borderId="13" applyNumberFormat="0" applyFill="0" applyAlignment="0" applyProtection="0"/>
    <xf numFmtId="0" fontId="110" fillId="18" borderId="12" applyNumberFormat="0" applyProtection="0">
      <alignment/>
    </xf>
    <xf numFmtId="0" fontId="113" fillId="10" borderId="12" applyNumberFormat="0" applyProtection="0">
      <alignment/>
    </xf>
    <xf numFmtId="0" fontId="114" fillId="18" borderId="22" applyNumberFormat="0" applyProtection="0">
      <alignment/>
    </xf>
    <xf numFmtId="0" fontId="37" fillId="2" borderId="1" applyNumberFormat="0" applyProtection="0">
      <alignment horizontal="left" vertical="top" indent="1"/>
    </xf>
    <xf numFmtId="0" fontId="36" fillId="3" borderId="1" applyNumberFormat="0" applyProtection="0">
      <alignment horizontal="left" vertical="top" indent="1"/>
    </xf>
    <xf numFmtId="0" fontId="37" fillId="5" borderId="1" applyNumberFormat="0" applyProtection="0">
      <alignment horizontal="right" vertical="center"/>
    </xf>
    <xf numFmtId="0" fontId="37" fillId="12" borderId="1" applyNumberFormat="0" applyProtection="0">
      <alignment horizontal="right" vertical="center"/>
    </xf>
    <xf numFmtId="0" fontId="37" fillId="13" borderId="1" applyNumberFormat="0" applyProtection="0">
      <alignment horizontal="right" vertical="center"/>
    </xf>
    <xf numFmtId="0" fontId="37" fillId="16" borderId="1" applyNumberFormat="0" applyProtection="0">
      <alignment horizontal="left" vertical="center" indent="1"/>
    </xf>
    <xf numFmtId="0" fontId="33" fillId="0" borderId="6">
      <alignment horizontal="left" wrapText="1"/>
      <protection/>
    </xf>
    <xf numFmtId="0" fontId="37" fillId="8" borderId="1" applyNumberFormat="0" applyProtection="0">
      <alignment horizontal="right" vertical="center"/>
    </xf>
    <xf numFmtId="0" fontId="37" fillId="23" borderId="1" applyNumberFormat="0" applyProtection="0">
      <alignment horizontal="right" vertical="center"/>
    </xf>
    <xf numFmtId="0" fontId="37" fillId="26" borderId="1" applyNumberFormat="0" applyProtection="0">
      <alignment horizontal="right" vertical="center"/>
    </xf>
    <xf numFmtId="0" fontId="36" fillId="3" borderId="1" applyNumberFormat="0" applyProtection="0">
      <alignment vertical="center"/>
    </xf>
    <xf numFmtId="3" fontId="85" fillId="0" borderId="6">
      <alignment/>
      <protection/>
    </xf>
    <xf numFmtId="0" fontId="86" fillId="10" borderId="12" applyNumberFormat="0" applyAlignment="0" applyProtection="0"/>
    <xf numFmtId="0" fontId="87" fillId="0" borderId="13" applyNumberFormat="0" applyFill="0" applyProtection="0">
      <alignment/>
    </xf>
    <xf numFmtId="0" fontId="37" fillId="37" borderId="1" applyNumberFormat="0" applyProtection="0">
      <alignment horizontal="right" vertical="center"/>
    </xf>
    <xf numFmtId="0" fontId="91" fillId="18" borderId="12" applyNumberFormat="0" applyAlignment="0" applyProtection="0"/>
    <xf numFmtId="0" fontId="1" fillId="16" borderId="15" applyNumberFormat="0" applyFont="0" applyAlignment="0" applyProtection="0"/>
    <xf numFmtId="0" fontId="1" fillId="16" borderId="15" applyNumberFormat="0" applyFont="0" applyAlignment="0" applyProtection="0"/>
    <xf numFmtId="0" fontId="70" fillId="26" borderId="1" applyNumberFormat="0" applyProtection="0">
      <alignment horizontal="right" vertical="center"/>
    </xf>
    <xf numFmtId="0" fontId="72" fillId="3" borderId="1" applyNumberFormat="0" applyProtection="0">
      <alignment vertical="center"/>
    </xf>
    <xf numFmtId="0" fontId="35" fillId="0" borderId="19">
      <alignment horizontal="left" vertical="center"/>
      <protection/>
    </xf>
    <xf numFmtId="0" fontId="76" fillId="16" borderId="6" applyNumberFormat="0" applyBorder="0" applyAlignment="0" applyProtection="0"/>
    <xf numFmtId="0" fontId="37" fillId="2" borderId="1" applyNumberFormat="0" applyProtection="0">
      <alignment horizontal="right" vertical="center"/>
    </xf>
    <xf numFmtId="0" fontId="1" fillId="24" borderId="1" applyNumberFormat="0" applyProtection="0">
      <alignment horizontal="left" vertical="top" indent="1"/>
    </xf>
    <xf numFmtId="0" fontId="49" fillId="18" borderId="22" applyNumberFormat="0" applyAlignment="0" applyProtection="0"/>
    <xf numFmtId="0" fontId="1" fillId="16" borderId="15" applyNumberFormat="0" applyFont="0" applyProtection="0">
      <alignment/>
    </xf>
    <xf numFmtId="0" fontId="37" fillId="2" borderId="1" applyNumberFormat="0" applyProtection="0">
      <alignment horizontal="left" vertical="center" indent="1"/>
    </xf>
    <xf numFmtId="0" fontId="36" fillId="3" borderId="1" applyNumberFormat="0" applyProtection="0">
      <alignment horizontal="left" vertical="center" indent="1"/>
    </xf>
    <xf numFmtId="0" fontId="37" fillId="31" borderId="1" applyNumberFormat="0" applyProtection="0">
      <alignment horizontal="right" vertical="center"/>
    </xf>
    <xf numFmtId="0" fontId="37" fillId="25" borderId="1" applyNumberFormat="0" applyProtection="0">
      <alignment horizontal="right" vertical="center"/>
    </xf>
    <xf numFmtId="0" fontId="37" fillId="46" borderId="1" applyNumberFormat="0" applyProtection="0">
      <alignment horizontal="right" vertical="center"/>
    </xf>
    <xf numFmtId="0" fontId="1" fillId="47" borderId="1" applyNumberFormat="0" applyProtection="0">
      <alignment horizontal="left" vertical="center" indent="1"/>
    </xf>
    <xf numFmtId="0" fontId="1" fillId="47" borderId="1" applyNumberFormat="0" applyProtection="0">
      <alignment horizontal="left" vertical="top" indent="1"/>
    </xf>
    <xf numFmtId="0" fontId="1" fillId="2" borderId="1" applyNumberFormat="0" applyProtection="0">
      <alignment horizontal="left" vertical="center" indent="1"/>
    </xf>
    <xf numFmtId="0" fontId="1" fillId="2" borderId="1" applyNumberFormat="0" applyProtection="0">
      <alignment horizontal="left" vertical="top" indent="1"/>
    </xf>
    <xf numFmtId="0" fontId="1" fillId="24" borderId="1" applyNumberFormat="0" applyProtection="0">
      <alignment horizontal="left" vertical="center" indent="1"/>
    </xf>
    <xf numFmtId="0" fontId="1" fillId="26" borderId="1" applyNumberFormat="0" applyProtection="0">
      <alignment horizontal="left" vertical="center" indent="1"/>
    </xf>
    <xf numFmtId="0" fontId="1" fillId="26" borderId="1" applyNumberFormat="0" applyProtection="0">
      <alignment horizontal="left" vertical="top" indent="1"/>
    </xf>
    <xf numFmtId="0" fontId="1" fillId="48" borderId="6" applyNumberFormat="0">
      <alignment/>
      <protection locked="0"/>
    </xf>
    <xf numFmtId="0" fontId="21" fillId="47" borderId="23" applyBorder="0">
      <alignment/>
      <protection/>
    </xf>
    <xf numFmtId="0" fontId="37" fillId="16" borderId="1" applyNumberFormat="0" applyProtection="0">
      <alignment vertical="center"/>
    </xf>
    <xf numFmtId="0" fontId="70" fillId="16" borderId="1" applyNumberFormat="0" applyProtection="0">
      <alignment vertical="center"/>
    </xf>
    <xf numFmtId="0" fontId="37" fillId="16" borderId="1" applyNumberFormat="0" applyProtection="0">
      <alignment horizontal="left" vertical="top" indent="1"/>
    </xf>
    <xf numFmtId="0" fontId="76" fillId="50" borderId="6">
      <alignment/>
      <protection/>
    </xf>
    <xf numFmtId="0" fontId="103" fillId="26" borderId="1" applyNumberFormat="0" applyProtection="0">
      <alignment horizontal="right" vertical="center"/>
    </xf>
    <xf numFmtId="0" fontId="0" fillId="51" borderId="24" applyFont="0">
      <alignment/>
      <protection/>
    </xf>
    <xf numFmtId="165" fontId="0" fillId="52" borderId="25">
      <alignment/>
      <protection/>
    </xf>
    <xf numFmtId="0" fontId="0" fillId="53" borderId="24" applyFont="0">
      <alignment/>
      <protection/>
    </xf>
    <xf numFmtId="0" fontId="51" fillId="0" borderId="13" applyNumberFormat="0" applyFill="0" applyAlignment="0" applyProtection="0"/>
    <xf numFmtId="0" fontId="110" fillId="18" borderId="12" applyNumberFormat="0" applyProtection="0">
      <alignment/>
    </xf>
    <xf numFmtId="0" fontId="113" fillId="10" borderId="12" applyNumberFormat="0" applyProtection="0">
      <alignment/>
    </xf>
    <xf numFmtId="0" fontId="114" fillId="18" borderId="22" applyNumberFormat="0" applyProtection="0">
      <alignment/>
    </xf>
    <xf numFmtId="0" fontId="37" fillId="2" borderId="1" applyNumberFormat="0" applyProtection="0">
      <alignment horizontal="left" vertical="top" indent="1"/>
    </xf>
    <xf numFmtId="0" fontId="36" fillId="3" borderId="1" applyNumberFormat="0" applyProtection="0">
      <alignment horizontal="left" vertical="top" indent="1"/>
    </xf>
    <xf numFmtId="0" fontId="43" fillId="0" borderId="3">
      <alignment horizontal="center"/>
      <protection/>
    </xf>
    <xf numFmtId="0" fontId="37" fillId="5" borderId="1" applyNumberFormat="0" applyProtection="0">
      <alignment horizontal="right" vertical="center"/>
    </xf>
    <xf numFmtId="0" fontId="37" fillId="12" borderId="1" applyNumberFormat="0" applyProtection="0">
      <alignment horizontal="right" vertical="center"/>
    </xf>
    <xf numFmtId="0" fontId="37" fillId="13" borderId="1" applyNumberFormat="0" applyProtection="0">
      <alignment horizontal="right" vertical="center"/>
    </xf>
    <xf numFmtId="0" fontId="37" fillId="16" borderId="1" applyNumberFormat="0" applyProtection="0">
      <alignment horizontal="left" vertical="center" indent="1"/>
    </xf>
    <xf numFmtId="0" fontId="33" fillId="0" borderId="6">
      <alignment horizontal="left" wrapText="1"/>
      <protection/>
    </xf>
    <xf numFmtId="0" fontId="37" fillId="8" borderId="1" applyNumberFormat="0" applyProtection="0">
      <alignment horizontal="right" vertical="center"/>
    </xf>
    <xf numFmtId="0" fontId="37" fillId="23" borderId="1" applyNumberFormat="0" applyProtection="0">
      <alignment horizontal="right" vertical="center"/>
    </xf>
    <xf numFmtId="0" fontId="37" fillId="26" borderId="1" applyNumberFormat="0" applyProtection="0">
      <alignment horizontal="right" vertical="center"/>
    </xf>
    <xf numFmtId="0" fontId="36" fillId="3" borderId="1" applyNumberFormat="0" applyProtection="0">
      <alignment vertical="center"/>
    </xf>
    <xf numFmtId="3" fontId="85" fillId="0" borderId="6">
      <alignment/>
      <protection/>
    </xf>
    <xf numFmtId="0" fontId="86" fillId="10" borderId="12" applyNumberFormat="0" applyAlignment="0" applyProtection="0"/>
    <xf numFmtId="0" fontId="87" fillId="0" borderId="13" applyNumberFormat="0" applyFill="0" applyProtection="0">
      <alignment/>
    </xf>
    <xf numFmtId="0" fontId="37" fillId="37" borderId="1" applyNumberFormat="0" applyProtection="0">
      <alignment horizontal="right" vertical="center"/>
    </xf>
    <xf numFmtId="0" fontId="91" fillId="18" borderId="12" applyNumberFormat="0" applyAlignment="0" applyProtection="0"/>
    <xf numFmtId="0" fontId="1" fillId="16" borderId="15" applyNumberFormat="0" applyFont="0" applyAlignment="0" applyProtection="0"/>
    <xf numFmtId="0" fontId="1" fillId="16" borderId="15" applyNumberFormat="0" applyFont="0" applyAlignment="0" applyProtection="0"/>
    <xf numFmtId="0" fontId="70" fillId="26" borderId="1" applyNumberFormat="0" applyProtection="0">
      <alignment horizontal="right" vertical="center"/>
    </xf>
    <xf numFmtId="0" fontId="72" fillId="3" borderId="1" applyNumberFormat="0" applyProtection="0">
      <alignment vertical="center"/>
    </xf>
    <xf numFmtId="0" fontId="76" fillId="16" borderId="6" applyNumberFormat="0" applyBorder="0" applyAlignment="0" applyProtection="0"/>
    <xf numFmtId="0" fontId="37" fillId="2" borderId="1" applyNumberFormat="0" applyProtection="0">
      <alignment horizontal="right" vertical="center"/>
    </xf>
    <xf numFmtId="0" fontId="94" fillId="0" borderId="3">
      <alignment/>
      <protection/>
    </xf>
    <xf numFmtId="0" fontId="1" fillId="24" borderId="1" applyNumberFormat="0" applyProtection="0">
      <alignment horizontal="left" vertical="top" indent="1"/>
    </xf>
    <xf numFmtId="0" fontId="49" fillId="18" borderId="22" applyNumberFormat="0" applyAlignment="0" applyProtection="0"/>
    <xf numFmtId="0" fontId="1" fillId="16" borderId="15" applyNumberFormat="0" applyFont="0" applyProtection="0">
      <alignment/>
    </xf>
    <xf numFmtId="0" fontId="37" fillId="2" borderId="1" applyNumberFormat="0" applyProtection="0">
      <alignment horizontal="left" vertical="center" indent="1"/>
    </xf>
    <xf numFmtId="0" fontId="36" fillId="3" borderId="1" applyNumberFormat="0" applyProtection="0">
      <alignment horizontal="left" vertical="center" indent="1"/>
    </xf>
    <xf numFmtId="0" fontId="37" fillId="31" borderId="1" applyNumberFormat="0" applyProtection="0">
      <alignment horizontal="right" vertical="center"/>
    </xf>
    <xf numFmtId="0" fontId="37" fillId="25" borderId="1" applyNumberFormat="0" applyProtection="0">
      <alignment horizontal="right" vertical="center"/>
    </xf>
    <xf numFmtId="0" fontId="37" fillId="46" borderId="1" applyNumberFormat="0" applyProtection="0">
      <alignment horizontal="right" vertical="center"/>
    </xf>
    <xf numFmtId="0" fontId="1" fillId="47" borderId="1" applyNumberFormat="0" applyProtection="0">
      <alignment horizontal="left" vertical="center" indent="1"/>
    </xf>
    <xf numFmtId="0" fontId="1" fillId="47" borderId="1" applyNumberFormat="0" applyProtection="0">
      <alignment horizontal="left" vertical="top" indent="1"/>
    </xf>
    <xf numFmtId="0" fontId="1" fillId="2" borderId="1" applyNumberFormat="0" applyProtection="0">
      <alignment horizontal="left" vertical="center" indent="1"/>
    </xf>
    <xf numFmtId="0" fontId="1" fillId="2" borderId="1" applyNumberFormat="0" applyProtection="0">
      <alignment horizontal="left" vertical="top" indent="1"/>
    </xf>
    <xf numFmtId="0" fontId="1" fillId="24" borderId="1" applyNumberFormat="0" applyProtection="0">
      <alignment horizontal="left" vertical="center" indent="1"/>
    </xf>
    <xf numFmtId="0" fontId="1" fillId="26" borderId="1" applyNumberFormat="0" applyProtection="0">
      <alignment horizontal="left" vertical="center" indent="1"/>
    </xf>
    <xf numFmtId="0" fontId="1" fillId="26" borderId="1" applyNumberFormat="0" applyProtection="0">
      <alignment horizontal="left" vertical="top" indent="1"/>
    </xf>
    <xf numFmtId="0" fontId="1" fillId="48" borderId="6" applyNumberFormat="0">
      <alignment/>
      <protection locked="0"/>
    </xf>
    <xf numFmtId="0" fontId="21" fillId="47" borderId="23" applyBorder="0">
      <alignment/>
      <protection/>
    </xf>
    <xf numFmtId="0" fontId="37" fillId="16" borderId="1" applyNumberFormat="0" applyProtection="0">
      <alignment vertical="center"/>
    </xf>
    <xf numFmtId="0" fontId="70" fillId="16" borderId="1" applyNumberFormat="0" applyProtection="0">
      <alignment vertical="center"/>
    </xf>
    <xf numFmtId="0" fontId="37" fillId="16" borderId="1" applyNumberFormat="0" applyProtection="0">
      <alignment horizontal="left" vertical="top" indent="1"/>
    </xf>
    <xf numFmtId="0" fontId="76" fillId="50" borderId="6">
      <alignment/>
      <protection/>
    </xf>
    <xf numFmtId="0" fontId="103" fillId="26" borderId="1" applyNumberFormat="0" applyProtection="0">
      <alignment horizontal="right" vertical="center"/>
    </xf>
    <xf numFmtId="0" fontId="0" fillId="51" borderId="24" applyFont="0">
      <alignment/>
      <protection/>
    </xf>
    <xf numFmtId="0" fontId="0" fillId="53" borderId="24" applyFont="0">
      <alignment/>
      <protection/>
    </xf>
    <xf numFmtId="0" fontId="51" fillId="0" borderId="13" applyNumberFormat="0" applyFill="0" applyAlignment="0" applyProtection="0"/>
    <xf numFmtId="0" fontId="110" fillId="18" borderId="12" applyNumberFormat="0" applyProtection="0">
      <alignment/>
    </xf>
    <xf numFmtId="0" fontId="113" fillId="10" borderId="12" applyNumberFormat="0" applyProtection="0">
      <alignment/>
    </xf>
    <xf numFmtId="0" fontId="114" fillId="18" borderId="22" applyNumberFormat="0" applyProtection="0">
      <alignment/>
    </xf>
    <xf numFmtId="165" fontId="0" fillId="0" borderId="0" applyFont="0" applyFill="0" applyBorder="0" applyAlignment="0" applyProtection="0"/>
    <xf numFmtId="165" fontId="32" fillId="0" borderId="0" applyFont="0" applyFill="0" applyBorder="0" applyAlignment="0" applyProtection="0"/>
    <xf numFmtId="165" fontId="2" fillId="0" borderId="0" applyFont="0" applyFill="0" applyBorder="0" applyAlignment="0" applyProtection="0"/>
    <xf numFmtId="0" fontId="2" fillId="0" borderId="0">
      <alignment/>
      <protection/>
    </xf>
  </cellStyleXfs>
  <cellXfs count="1421">
    <xf numFmtId="0" fontId="0" fillId="0" borderId="0" xfId="0"/>
    <xf numFmtId="0" fontId="11" fillId="0" borderId="0" xfId="0" applyFont="1"/>
    <xf numFmtId="0" fontId="11" fillId="0" borderId="27" xfId="0" applyFont="1" applyBorder="1"/>
    <xf numFmtId="43" fontId="11" fillId="0" borderId="27" xfId="18" applyFont="1" applyBorder="1"/>
    <xf numFmtId="43" fontId="11" fillId="0" borderId="0" xfId="18" applyFont="1" applyBorder="1"/>
    <xf numFmtId="43" fontId="11" fillId="0" borderId="28" xfId="18" applyFont="1" applyBorder="1"/>
    <xf numFmtId="43" fontId="11" fillId="0" borderId="0" xfId="18" applyFont="1"/>
    <xf numFmtId="43" fontId="11" fillId="0" borderId="0" xfId="0" applyNumberFormat="1" applyFont="1"/>
    <xf numFmtId="43" fontId="11" fillId="0" borderId="0" xfId="18" applyFont="1" applyFill="1"/>
    <xf numFmtId="0" fontId="11" fillId="0" borderId="28" xfId="0" applyFont="1" applyBorder="1"/>
    <xf numFmtId="0" fontId="11" fillId="0" borderId="29" xfId="0" applyFont="1" applyBorder="1"/>
    <xf numFmtId="0" fontId="10" fillId="0" borderId="0" xfId="31" applyFont="1" applyAlignment="1">
      <alignment vertical="center"/>
      <protection/>
    </xf>
    <xf numFmtId="0" fontId="10" fillId="0" borderId="0" xfId="31" applyFont="1" applyAlignment="1">
      <alignment horizontal="center"/>
      <protection/>
    </xf>
    <xf numFmtId="0" fontId="4" fillId="0" borderId="0" xfId="31" applyFont="1" applyAlignment="1" applyProtection="1">
      <alignment horizontal="center" vertical="center" wrapText="1"/>
      <protection locked="0"/>
    </xf>
    <xf numFmtId="0" fontId="4" fillId="55" borderId="0" xfId="32" applyFont="1" applyFill="1">
      <alignment/>
      <protection/>
    </xf>
    <xf numFmtId="0" fontId="11" fillId="0" borderId="0" xfId="32" applyFont="1">
      <alignment/>
      <protection/>
    </xf>
    <xf numFmtId="0" fontId="11" fillId="0" borderId="0" xfId="22" applyFont="1">
      <alignment/>
      <protection/>
    </xf>
    <xf numFmtId="0" fontId="11" fillId="0" borderId="0" xfId="22" applyFont="1" applyAlignment="1">
      <alignment horizontal="left" vertical="center" wrapText="1" indent="2"/>
      <protection/>
    </xf>
    <xf numFmtId="0" fontId="4" fillId="55" borderId="0" xfId="22" applyFont="1" applyFill="1" applyAlignment="1">
      <alignment vertical="top"/>
      <protection/>
    </xf>
    <xf numFmtId="0" fontId="4" fillId="0" borderId="0" xfId="0" applyFont="1"/>
    <xf numFmtId="0" fontId="4" fillId="0" borderId="0" xfId="32" applyFont="1" applyAlignment="1">
      <alignment horizontal="left"/>
      <protection/>
    </xf>
    <xf numFmtId="0" fontId="4" fillId="0" borderId="0" xfId="32" applyFont="1" applyAlignment="1">
      <alignment horizontal="center"/>
      <protection/>
    </xf>
    <xf numFmtId="0" fontId="11" fillId="55" borderId="0" xfId="32" applyFont="1" applyFill="1">
      <alignment/>
      <protection/>
    </xf>
    <xf numFmtId="0" fontId="4" fillId="0" borderId="0" xfId="32" applyFont="1">
      <alignment/>
      <protection/>
    </xf>
    <xf numFmtId="0" fontId="17" fillId="0" borderId="0" xfId="32" applyFont="1">
      <alignment/>
      <protection/>
    </xf>
    <xf numFmtId="0" fontId="11" fillId="0" borderId="0" xfId="32" applyFont="1" applyAlignment="1">
      <alignment horizontal="left"/>
      <protection/>
    </xf>
    <xf numFmtId="43" fontId="11" fillId="0" borderId="0" xfId="18" applyFont="1" applyBorder="1" applyProtection="1">
      <protection locked="0"/>
    </xf>
    <xf numFmtId="10" fontId="11" fillId="0" borderId="0" xfId="0" applyNumberFormat="1" applyFont="1"/>
    <xf numFmtId="0" fontId="11" fillId="0" borderId="30" xfId="0" applyFont="1" applyBorder="1"/>
    <xf numFmtId="43" fontId="11" fillId="56" borderId="0" xfId="18" applyFont="1" applyFill="1"/>
    <xf numFmtId="0" fontId="11" fillId="56" borderId="0" xfId="0" applyFont="1" applyFill="1"/>
    <xf numFmtId="0" fontId="4" fillId="56" borderId="0" xfId="0" applyFont="1" applyFill="1"/>
    <xf numFmtId="0" fontId="10" fillId="56" borderId="0" xfId="31" applyFont="1" applyFill="1" applyAlignment="1">
      <alignment vertical="center"/>
      <protection/>
    </xf>
    <xf numFmtId="0" fontId="10" fillId="56" borderId="0" xfId="31" applyFont="1" applyFill="1" applyAlignment="1">
      <alignment horizontal="center"/>
      <protection/>
    </xf>
    <xf numFmtId="0" fontId="4" fillId="56" borderId="0" xfId="31" applyFont="1" applyFill="1" applyAlignment="1" applyProtection="1">
      <alignment horizontal="center" vertical="center" wrapText="1"/>
      <protection locked="0"/>
    </xf>
    <xf numFmtId="43" fontId="11" fillId="56" borderId="0" xfId="0" applyNumberFormat="1" applyFont="1" applyFill="1"/>
    <xf numFmtId="0" fontId="0" fillId="57" borderId="0" xfId="0" applyFill="1"/>
    <xf numFmtId="43" fontId="11" fillId="58" borderId="28" xfId="0" applyNumberFormat="1" applyFont="1" applyFill="1" applyBorder="1"/>
    <xf numFmtId="0" fontId="4" fillId="0" borderId="0" xfId="22" applyFont="1" applyAlignment="1">
      <alignment vertical="center"/>
      <protection/>
    </xf>
    <xf numFmtId="0" fontId="4" fillId="0" borderId="0" xfId="22" applyFont="1" applyAlignment="1">
      <alignment vertical="center" wrapText="1"/>
      <protection/>
    </xf>
    <xf numFmtId="0" fontId="4" fillId="0" borderId="0" xfId="22" applyFont="1" applyAlignment="1">
      <alignment horizontal="left" vertical="center" wrapText="1" indent="2"/>
      <protection/>
    </xf>
    <xf numFmtId="43" fontId="11" fillId="0" borderId="28" xfId="18" applyFont="1" applyBorder="1" applyProtection="1">
      <protection locked="0"/>
    </xf>
    <xf numFmtId="10" fontId="11" fillId="56" borderId="0" xfId="0" applyNumberFormat="1" applyFont="1" applyFill="1"/>
    <xf numFmtId="0" fontId="10" fillId="59" borderId="0" xfId="0" applyFont="1" applyFill="1" applyAlignment="1">
      <alignment horizontal="center" vertical="center"/>
    </xf>
    <xf numFmtId="0" fontId="15" fillId="59" borderId="27" xfId="0" applyFont="1" applyFill="1" applyBorder="1" applyAlignment="1">
      <alignment horizontal="center" vertical="center" wrapText="1"/>
    </xf>
    <xf numFmtId="43" fontId="11" fillId="57" borderId="31" xfId="21" applyFont="1" applyFill="1" applyBorder="1" applyProtection="1">
      <protection locked="0"/>
    </xf>
    <xf numFmtId="43" fontId="11" fillId="58" borderId="31" xfId="21" applyFont="1" applyFill="1" applyBorder="1" applyProtection="1">
      <protection locked="0"/>
    </xf>
    <xf numFmtId="43" fontId="11" fillId="57" borderId="27" xfId="21" applyFont="1" applyFill="1" applyBorder="1" applyProtection="1">
      <protection locked="0"/>
    </xf>
    <xf numFmtId="0" fontId="4" fillId="0" borderId="0" xfId="22" applyFont="1">
      <alignment/>
      <protection/>
    </xf>
    <xf numFmtId="43" fontId="11" fillId="58" borderId="27" xfId="0" applyNumberFormat="1" applyFont="1" applyFill="1" applyBorder="1"/>
    <xf numFmtId="43" fontId="11" fillId="58" borderId="27" xfId="18" applyFont="1" applyFill="1" applyBorder="1"/>
    <xf numFmtId="43" fontId="11" fillId="58" borderId="0" xfId="18" applyFont="1" applyFill="1" applyBorder="1"/>
    <xf numFmtId="0" fontId="4" fillId="56" borderId="0" xfId="32" applyFont="1" applyFill="1">
      <alignment/>
      <protection/>
    </xf>
    <xf numFmtId="0" fontId="11" fillId="56" borderId="0" xfId="32" applyFont="1" applyFill="1">
      <alignment/>
      <protection/>
    </xf>
    <xf numFmtId="43" fontId="11" fillId="56" borderId="0" xfId="18" applyFont="1" applyFill="1" applyBorder="1"/>
    <xf numFmtId="0" fontId="11" fillId="56" borderId="0" xfId="0" applyFont="1" applyFill="1" applyAlignment="1">
      <alignment horizontal="center" vertical="center"/>
    </xf>
    <xf numFmtId="43" fontId="11" fillId="0" borderId="27" xfId="18" applyFont="1" applyBorder="1" applyProtection="1">
      <protection locked="0"/>
    </xf>
    <xf numFmtId="10" fontId="15" fillId="59" borderId="27" xfId="32" applyNumberFormat="1" applyFont="1" applyFill="1" applyBorder="1" applyAlignment="1">
      <alignment horizontal="center" wrapText="1"/>
      <protection/>
    </xf>
    <xf numFmtId="10" fontId="11" fillId="0" borderId="27" xfId="0" applyNumberFormat="1" applyFont="1" applyBorder="1"/>
    <xf numFmtId="10" fontId="11" fillId="60" borderId="27" xfId="0" applyNumberFormat="1" applyFont="1" applyFill="1" applyBorder="1"/>
    <xf numFmtId="43" fontId="11" fillId="58" borderId="27" xfId="18" applyFont="1" applyFill="1" applyBorder="1" applyProtection="1">
      <protection locked="0"/>
    </xf>
    <xf numFmtId="43" fontId="11" fillId="0" borderId="0" xfId="18" applyFont="1" applyFill="1" applyBorder="1"/>
    <xf numFmtId="0" fontId="10" fillId="59" borderId="32" xfId="32" applyFont="1" applyFill="1" applyBorder="1" applyAlignment="1">
      <alignment horizontal="center" vertical="center" wrapText="1"/>
      <protection/>
    </xf>
    <xf numFmtId="0" fontId="11" fillId="0" borderId="33" xfId="0" applyFont="1" applyBorder="1"/>
    <xf numFmtId="0" fontId="15" fillId="59" borderId="34" xfId="32" applyFont="1" applyFill="1" applyBorder="1" applyAlignment="1">
      <alignment horizontal="center" vertical="center" wrapText="1"/>
      <protection/>
    </xf>
    <xf numFmtId="43" fontId="11" fillId="60" borderId="3" xfId="0" applyNumberFormat="1" applyFont="1" applyFill="1" applyBorder="1"/>
    <xf numFmtId="10" fontId="11" fillId="0" borderId="28" xfId="0" applyNumberFormat="1" applyFont="1" applyBorder="1"/>
    <xf numFmtId="0" fontId="11" fillId="0" borderId="33" xfId="22" applyFont="1" applyBorder="1">
      <alignment/>
      <protection/>
    </xf>
    <xf numFmtId="43" fontId="15" fillId="59" borderId="34" xfId="18" applyFont="1" applyFill="1" applyBorder="1" applyAlignment="1">
      <alignment horizontal="center" vertical="center" wrapText="1"/>
    </xf>
    <xf numFmtId="10" fontId="11" fillId="57" borderId="31" xfId="21" applyNumberFormat="1" applyFont="1" applyFill="1" applyBorder="1" applyProtection="1">
      <protection locked="0"/>
    </xf>
    <xf numFmtId="10" fontId="11" fillId="57" borderId="27" xfId="21" applyNumberFormat="1" applyFont="1" applyFill="1" applyBorder="1" applyProtection="1">
      <protection locked="0"/>
    </xf>
    <xf numFmtId="10" fontId="11" fillId="58" borderId="31" xfId="21" applyNumberFormat="1" applyFont="1" applyFill="1" applyBorder="1" applyProtection="1">
      <protection locked="0"/>
    </xf>
    <xf numFmtId="0" fontId="10" fillId="59" borderId="35" xfId="0" applyFont="1" applyFill="1" applyBorder="1" applyAlignment="1">
      <alignment horizontal="center" vertical="center" wrapText="1"/>
    </xf>
    <xf numFmtId="0" fontId="11" fillId="0" borderId="0" xfId="0" applyFont="1" applyAlignment="1">
      <alignment horizontal="center"/>
    </xf>
    <xf numFmtId="0" fontId="11" fillId="0" borderId="3" xfId="0" applyFont="1" applyBorder="1"/>
    <xf numFmtId="0" fontId="10" fillId="59" borderId="33" xfId="0" applyFont="1" applyFill="1" applyBorder="1" applyAlignment="1">
      <alignment horizontal="center" vertical="center"/>
    </xf>
    <xf numFmtId="0" fontId="10" fillId="59" borderId="28" xfId="0" applyFont="1" applyFill="1" applyBorder="1" applyAlignment="1">
      <alignment horizontal="center" vertical="center"/>
    </xf>
    <xf numFmtId="0" fontId="11" fillId="0" borderId="35" xfId="0" applyFont="1" applyBorder="1"/>
    <xf numFmtId="0" fontId="15" fillId="59" borderId="33" xfId="32" applyFont="1" applyFill="1" applyBorder="1" applyAlignment="1">
      <alignment horizontal="center" wrapText="1"/>
      <protection/>
    </xf>
    <xf numFmtId="0" fontId="4" fillId="0" borderId="33" xfId="22" applyFont="1" applyBorder="1">
      <alignment/>
      <protection/>
    </xf>
    <xf numFmtId="0" fontId="4" fillId="0" borderId="33" xfId="32" applyFont="1" applyBorder="1">
      <alignment/>
      <protection/>
    </xf>
    <xf numFmtId="0" fontId="4" fillId="0" borderId="33" xfId="32" applyFont="1" applyBorder="1" applyAlignment="1">
      <alignment horizontal="left"/>
      <protection/>
    </xf>
    <xf numFmtId="0" fontId="4" fillId="0" borderId="36" xfId="32" applyFont="1" applyBorder="1">
      <alignment/>
      <protection/>
    </xf>
    <xf numFmtId="0" fontId="11" fillId="0" borderId="18" xfId="32" applyFont="1" applyBorder="1">
      <alignment/>
      <protection/>
    </xf>
    <xf numFmtId="0" fontId="4" fillId="0" borderId="18" xfId="32" applyFont="1" applyBorder="1">
      <alignment/>
      <protection/>
    </xf>
    <xf numFmtId="43" fontId="11" fillId="0" borderId="27" xfId="18" applyFont="1" applyFill="1" applyBorder="1"/>
    <xf numFmtId="43" fontId="11" fillId="0" borderId="28" xfId="18" applyFont="1" applyFill="1" applyBorder="1"/>
    <xf numFmtId="43" fontId="11" fillId="0" borderId="28" xfId="0" applyNumberFormat="1" applyFont="1" applyBorder="1"/>
    <xf numFmtId="0" fontId="4" fillId="0" borderId="36" xfId="0" applyFont="1" applyBorder="1"/>
    <xf numFmtId="0" fontId="11" fillId="0" borderId="18" xfId="0" applyFont="1" applyBorder="1"/>
    <xf numFmtId="43" fontId="11" fillId="0" borderId="35" xfId="18" applyFont="1" applyBorder="1"/>
    <xf numFmtId="0" fontId="4" fillId="55" borderId="33" xfId="32" applyFont="1" applyFill="1" applyBorder="1">
      <alignment/>
      <protection/>
    </xf>
    <xf numFmtId="43" fontId="11" fillId="0" borderId="27" xfId="18" applyFont="1" applyFill="1" applyBorder="1" applyProtection="1">
      <protection locked="0"/>
    </xf>
    <xf numFmtId="0" fontId="16" fillId="0" borderId="33" xfId="32" applyFont="1" applyBorder="1">
      <alignment/>
      <protection/>
    </xf>
    <xf numFmtId="0" fontId="15" fillId="59" borderId="30" xfId="32" applyFont="1" applyFill="1" applyBorder="1" applyAlignment="1">
      <alignment horizontal="center" wrapText="1"/>
      <protection/>
    </xf>
    <xf numFmtId="43" fontId="11" fillId="0" borderId="28" xfId="18" applyFont="1" applyFill="1" applyBorder="1" applyProtection="1">
      <protection locked="0"/>
    </xf>
    <xf numFmtId="0" fontId="11" fillId="0" borderId="28" xfId="32" applyFont="1" applyBorder="1">
      <alignment/>
      <protection/>
    </xf>
    <xf numFmtId="43" fontId="11" fillId="0" borderId="27" xfId="0" applyNumberFormat="1" applyFont="1" applyBorder="1"/>
    <xf numFmtId="0" fontId="11" fillId="0" borderId="37" xfId="0" applyFont="1" applyBorder="1"/>
    <xf numFmtId="0" fontId="11" fillId="55" borderId="0" xfId="0" applyFont="1" applyFill="1"/>
    <xf numFmtId="0" fontId="4" fillId="55" borderId="0" xfId="0" applyFont="1" applyFill="1"/>
    <xf numFmtId="43" fontId="15" fillId="59" borderId="30" xfId="18" applyFont="1" applyFill="1" applyBorder="1" applyAlignment="1">
      <alignment horizontal="center" wrapText="1"/>
    </xf>
    <xf numFmtId="43" fontId="11" fillId="58" borderId="28" xfId="18" applyFont="1" applyFill="1" applyBorder="1" applyProtection="1">
      <protection locked="0"/>
    </xf>
    <xf numFmtId="43" fontId="11" fillId="58" borderId="28" xfId="18" applyFont="1" applyFill="1" applyBorder="1"/>
    <xf numFmtId="43" fontId="11" fillId="58" borderId="37" xfId="18" applyFont="1" applyFill="1" applyBorder="1"/>
    <xf numFmtId="0" fontId="11" fillId="0" borderId="0" xfId="22" applyFont="1" applyAlignment="1">
      <alignment horizontal="center"/>
      <protection/>
    </xf>
    <xf numFmtId="0" fontId="117" fillId="56" borderId="0" xfId="0" applyFont="1" applyFill="1"/>
    <xf numFmtId="0" fontId="118" fillId="56" borderId="0" xfId="0" applyFont="1" applyFill="1"/>
    <xf numFmtId="0" fontId="11" fillId="0" borderId="33" xfId="32" applyFont="1" applyBorder="1" applyAlignment="1">
      <alignment horizontal="right"/>
      <protection/>
    </xf>
    <xf numFmtId="2" fontId="11" fillId="0" borderId="0" xfId="22" applyNumberFormat="1" applyFont="1" applyAlignment="1">
      <alignment horizontal="center"/>
      <protection/>
    </xf>
    <xf numFmtId="0" fontId="4" fillId="0" borderId="36" xfId="22" applyFont="1" applyBorder="1">
      <alignment/>
      <protection/>
    </xf>
    <xf numFmtId="0" fontId="11" fillId="0" borderId="18" xfId="22" applyFont="1" applyBorder="1">
      <alignment/>
      <protection/>
    </xf>
    <xf numFmtId="0" fontId="4" fillId="0" borderId="18" xfId="22" applyFont="1" applyBorder="1" applyAlignment="1">
      <alignment horizontal="left" vertical="center" wrapText="1" indent="2"/>
      <protection/>
    </xf>
    <xf numFmtId="43" fontId="11" fillId="61" borderId="37" xfId="0" applyNumberFormat="1" applyFont="1" applyFill="1" applyBorder="1"/>
    <xf numFmtId="43" fontId="11" fillId="58" borderId="37" xfId="0" applyNumberFormat="1" applyFont="1" applyFill="1" applyBorder="1"/>
    <xf numFmtId="0" fontId="4" fillId="0" borderId="33" xfId="32" applyFont="1" applyBorder="1" applyAlignment="1">
      <alignment horizontal="center"/>
      <protection/>
    </xf>
    <xf numFmtId="0" fontId="4" fillId="0" borderId="18" xfId="0" applyFont="1" applyBorder="1"/>
    <xf numFmtId="0" fontId="4" fillId="0" borderId="35" xfId="31" applyFont="1" applyBorder="1" applyAlignment="1" applyProtection="1">
      <alignment horizontal="center" vertical="center" wrapText="1"/>
      <protection locked="0"/>
    </xf>
    <xf numFmtId="0" fontId="10" fillId="0" borderId="36" xfId="31" applyFont="1" applyBorder="1" applyAlignment="1">
      <alignment horizontal="center" vertical="center"/>
      <protection/>
    </xf>
    <xf numFmtId="0" fontId="10" fillId="0" borderId="18" xfId="31" applyFont="1" applyBorder="1" applyAlignment="1">
      <alignment horizontal="center" vertical="center"/>
      <protection/>
    </xf>
    <xf numFmtId="0" fontId="4" fillId="0" borderId="18" xfId="31" applyFont="1" applyBorder="1" applyAlignment="1" applyProtection="1">
      <alignment horizontal="center" vertical="center" wrapText="1"/>
      <protection locked="0"/>
    </xf>
    <xf numFmtId="0" fontId="10" fillId="0" borderId="18" xfId="31" applyFont="1" applyBorder="1" applyAlignment="1">
      <alignment horizontal="center"/>
      <protection/>
    </xf>
    <xf numFmtId="10" fontId="10" fillId="0" borderId="18" xfId="32" applyNumberFormat="1" applyFont="1" applyBorder="1" applyAlignment="1">
      <alignment horizontal="center" vertical="center" wrapText="1"/>
      <protection/>
    </xf>
    <xf numFmtId="10" fontId="10" fillId="0" borderId="37" xfId="32" applyNumberFormat="1" applyFont="1" applyBorder="1" applyAlignment="1">
      <alignment horizontal="center" vertical="center" wrapText="1"/>
      <protection/>
    </xf>
    <xf numFmtId="0" fontId="4" fillId="0" borderId="18" xfId="22" applyFont="1" applyBorder="1" applyAlignment="1">
      <alignment vertical="center" wrapText="1"/>
      <protection/>
    </xf>
    <xf numFmtId="43" fontId="11" fillId="60" borderId="18" xfId="0" applyNumberFormat="1" applyFont="1" applyFill="1" applyBorder="1"/>
    <xf numFmtId="0" fontId="10" fillId="59" borderId="35" xfId="32" applyFont="1" applyFill="1" applyBorder="1" applyAlignment="1">
      <alignment horizontal="center" vertical="center" wrapText="1"/>
      <protection/>
    </xf>
    <xf numFmtId="43" fontId="10" fillId="59" borderId="35" xfId="18" applyFont="1" applyFill="1" applyBorder="1" applyAlignment="1">
      <alignment horizontal="center" vertical="center" wrapText="1"/>
    </xf>
    <xf numFmtId="10" fontId="10" fillId="59" borderId="35" xfId="32" applyNumberFormat="1" applyFont="1" applyFill="1" applyBorder="1" applyAlignment="1">
      <alignment horizontal="center" vertical="center" wrapText="1"/>
      <protection/>
    </xf>
    <xf numFmtId="0" fontId="11" fillId="0" borderId="0" xfId="32" applyFont="1" applyAlignment="1">
      <alignment horizontal="left" indent="3"/>
      <protection/>
    </xf>
    <xf numFmtId="43" fontId="15" fillId="59" borderId="37" xfId="18" applyFont="1" applyFill="1" applyBorder="1" applyAlignment="1">
      <alignment horizontal="center" wrapText="1"/>
    </xf>
    <xf numFmtId="0" fontId="11" fillId="0" borderId="0" xfId="22" applyFont="1" applyAlignment="1">
      <alignment horizontal="left" indent="6"/>
      <protection/>
    </xf>
    <xf numFmtId="0" fontId="11" fillId="56" borderId="0" xfId="0" applyFont="1" applyFill="1" applyAlignment="1">
      <alignment vertical="top"/>
    </xf>
    <xf numFmtId="0" fontId="11" fillId="56" borderId="0" xfId="0" applyFont="1" applyFill="1" applyAlignment="1">
      <alignment horizontal="center" vertical="top"/>
    </xf>
    <xf numFmtId="10" fontId="11" fillId="56" borderId="0" xfId="0" applyNumberFormat="1" applyFont="1" applyFill="1" applyAlignment="1">
      <alignment vertical="top"/>
    </xf>
    <xf numFmtId="0" fontId="11" fillId="0" borderId="0" xfId="0" applyFont="1" applyAlignment="1">
      <alignment vertical="top"/>
    </xf>
    <xf numFmtId="0" fontId="11" fillId="57" borderId="32" xfId="22" applyFont="1" applyFill="1" applyBorder="1" applyAlignment="1">
      <alignment horizontal="center" vertical="top"/>
      <protection/>
    </xf>
    <xf numFmtId="0" fontId="11" fillId="57" borderId="32" xfId="22" applyFont="1" applyFill="1" applyBorder="1" applyAlignment="1">
      <alignment vertical="top"/>
      <protection/>
    </xf>
    <xf numFmtId="0" fontId="14" fillId="56" borderId="0" xfId="22" applyFont="1" applyFill="1" applyAlignment="1">
      <alignment vertical="top"/>
      <protection/>
    </xf>
    <xf numFmtId="0" fontId="14" fillId="56" borderId="0" xfId="22" applyFont="1" applyFill="1" applyAlignment="1">
      <alignment horizontal="center" vertical="top"/>
      <protection/>
    </xf>
    <xf numFmtId="0" fontId="14" fillId="56" borderId="0" xfId="22" applyFont="1" applyFill="1" applyAlignment="1">
      <alignment horizontal="center" vertical="top" wrapText="1"/>
      <protection/>
    </xf>
    <xf numFmtId="0" fontId="10" fillId="56" borderId="0" xfId="22" applyFont="1" applyFill="1" applyAlignment="1">
      <alignment horizontal="center" vertical="top" wrapText="1"/>
      <protection/>
    </xf>
    <xf numFmtId="0" fontId="11" fillId="56" borderId="0" xfId="22" applyFont="1" applyFill="1" applyAlignment="1">
      <alignment vertical="top" wrapText="1"/>
      <protection/>
    </xf>
    <xf numFmtId="0" fontId="10" fillId="59" borderId="32" xfId="32" applyFont="1" applyFill="1" applyBorder="1" applyAlignment="1">
      <alignment horizontal="center" vertical="top" wrapText="1"/>
      <protection/>
    </xf>
    <xf numFmtId="0" fontId="4" fillId="56" borderId="0" xfId="32" applyFont="1" applyFill="1" applyAlignment="1">
      <alignment horizontal="center" vertical="top" wrapText="1"/>
      <protection/>
    </xf>
    <xf numFmtId="10" fontId="10" fillId="59" borderId="35" xfId="32" applyNumberFormat="1" applyFont="1" applyFill="1" applyBorder="1" applyAlignment="1">
      <alignment horizontal="center" vertical="top" wrapText="1"/>
      <protection/>
    </xf>
    <xf numFmtId="0" fontId="10" fillId="59" borderId="33" xfId="22" applyFont="1" applyFill="1" applyBorder="1" applyAlignment="1">
      <alignment horizontal="center" vertical="top" wrapText="1"/>
      <protection/>
    </xf>
    <xf numFmtId="0" fontId="10" fillId="59" borderId="0" xfId="22" applyFont="1" applyFill="1" applyAlignment="1">
      <alignment horizontal="center" vertical="top" wrapText="1"/>
      <protection/>
    </xf>
    <xf numFmtId="0" fontId="15" fillId="59" borderId="0" xfId="32" applyFont="1" applyFill="1" applyAlignment="1">
      <alignment horizontal="center" vertical="top" wrapText="1"/>
      <protection/>
    </xf>
    <xf numFmtId="0" fontId="15" fillId="59" borderId="33" xfId="32" applyFont="1" applyFill="1" applyBorder="1" applyAlignment="1">
      <alignment horizontal="center" vertical="top" wrapText="1"/>
      <protection/>
    </xf>
    <xf numFmtId="10" fontId="15" fillId="59" borderId="27" xfId="32" applyNumberFormat="1" applyFont="1" applyFill="1" applyBorder="1" applyAlignment="1">
      <alignment horizontal="center" vertical="top" wrapText="1"/>
      <protection/>
    </xf>
    <xf numFmtId="0" fontId="15" fillId="59" borderId="34" xfId="32" applyFont="1" applyFill="1" applyBorder="1" applyAlignment="1">
      <alignment horizontal="center" vertical="top" wrapText="1"/>
      <protection/>
    </xf>
    <xf numFmtId="0" fontId="11" fillId="0" borderId="32" xfId="22" applyFont="1" applyBorder="1" applyAlignment="1">
      <alignment horizontal="center" vertical="top"/>
      <protection/>
    </xf>
    <xf numFmtId="0" fontId="4" fillId="0" borderId="32" xfId="22" applyFont="1" applyBorder="1" applyAlignment="1">
      <alignment vertical="top"/>
      <protection/>
    </xf>
    <xf numFmtId="0" fontId="11" fillId="0" borderId="32" xfId="0" applyFont="1" applyBorder="1" applyAlignment="1">
      <alignment vertical="top"/>
    </xf>
    <xf numFmtId="0" fontId="11" fillId="0" borderId="35" xfId="0" applyFont="1" applyBorder="1" applyAlignment="1">
      <alignment vertical="top"/>
    </xf>
    <xf numFmtId="0" fontId="11" fillId="0" borderId="33" xfId="0" applyFont="1" applyBorder="1" applyAlignment="1">
      <alignment vertical="top"/>
    </xf>
    <xf numFmtId="10" fontId="11" fillId="0" borderId="27" xfId="0" applyNumberFormat="1" applyFont="1" applyBorder="1" applyAlignment="1">
      <alignment vertical="top"/>
    </xf>
    <xf numFmtId="0" fontId="11" fillId="0" borderId="27" xfId="0" applyFont="1" applyBorder="1" applyAlignment="1">
      <alignment vertical="top"/>
    </xf>
    <xf numFmtId="0" fontId="11" fillId="0" borderId="0" xfId="0" applyFont="1" applyAlignment="1" quotePrefix="1">
      <alignment vertical="top"/>
    </xf>
    <xf numFmtId="0" fontId="4" fillId="55" borderId="33" xfId="32" applyFont="1" applyFill="1" applyBorder="1" applyAlignment="1">
      <alignment vertical="top"/>
      <protection/>
    </xf>
    <xf numFmtId="0" fontId="4" fillId="55" borderId="0" xfId="32" applyFont="1" applyFill="1" applyAlignment="1">
      <alignment horizontal="center" vertical="top"/>
      <protection/>
    </xf>
    <xf numFmtId="0" fontId="4" fillId="55" borderId="0" xfId="32" applyFont="1" applyFill="1" applyAlignment="1">
      <alignment vertical="top"/>
      <protection/>
    </xf>
    <xf numFmtId="43" fontId="11" fillId="58" borderId="0" xfId="0" applyNumberFormat="1" applyFont="1" applyFill="1" applyAlignment="1">
      <alignment vertical="top"/>
    </xf>
    <xf numFmtId="10" fontId="11" fillId="58" borderId="0" xfId="0" applyNumberFormat="1" applyFont="1" applyFill="1" applyAlignment="1">
      <alignment vertical="top"/>
    </xf>
    <xf numFmtId="10" fontId="11" fillId="58" borderId="27" xfId="0" applyNumberFormat="1" applyFont="1" applyFill="1" applyBorder="1" applyAlignment="1">
      <alignment vertical="top"/>
    </xf>
    <xf numFmtId="43" fontId="11" fillId="58" borderId="33" xfId="0" applyNumberFormat="1" applyFont="1" applyFill="1" applyBorder="1" applyAlignment="1">
      <alignment vertical="top"/>
    </xf>
    <xf numFmtId="43" fontId="11" fillId="58" borderId="27" xfId="0" applyNumberFormat="1" applyFont="1" applyFill="1" applyBorder="1" applyAlignment="1">
      <alignment vertical="top"/>
    </xf>
    <xf numFmtId="0" fontId="11" fillId="0" borderId="33" xfId="32" applyFont="1" applyBorder="1" applyAlignment="1">
      <alignment vertical="top"/>
      <protection/>
    </xf>
    <xf numFmtId="0" fontId="11" fillId="0" borderId="0" xfId="32" applyFont="1" applyAlignment="1">
      <alignment horizontal="center" vertical="top"/>
      <protection/>
    </xf>
    <xf numFmtId="0" fontId="11" fillId="0" borderId="0" xfId="22" applyFont="1" applyAlignment="1">
      <alignment vertical="top"/>
      <protection/>
    </xf>
    <xf numFmtId="0" fontId="11" fillId="0" borderId="0" xfId="32" applyFont="1" applyAlignment="1">
      <alignment vertical="top"/>
      <protection/>
    </xf>
    <xf numFmtId="43" fontId="11" fillId="0" borderId="0" xfId="18" applyFont="1" applyBorder="1" applyAlignment="1" applyProtection="1">
      <alignment vertical="top"/>
      <protection locked="0"/>
    </xf>
    <xf numFmtId="43" fontId="11" fillId="0" borderId="33" xfId="18" applyFont="1" applyBorder="1" applyAlignment="1" applyProtection="1">
      <alignment vertical="top"/>
      <protection locked="0"/>
    </xf>
    <xf numFmtId="43" fontId="11" fillId="0" borderId="27" xfId="18" applyFont="1" applyBorder="1" applyAlignment="1" applyProtection="1">
      <alignment vertical="top"/>
      <protection locked="0"/>
    </xf>
    <xf numFmtId="0" fontId="11" fillId="0" borderId="0" xfId="0" applyFont="1" applyAlignment="1">
      <alignment horizontal="center" vertical="top"/>
    </xf>
    <xf numFmtId="0" fontId="4" fillId="55" borderId="33" xfId="22" applyFont="1" applyFill="1" applyBorder="1" applyAlignment="1">
      <alignment vertical="top"/>
      <protection/>
    </xf>
    <xf numFmtId="0" fontId="4" fillId="55" borderId="0" xfId="22" applyFont="1" applyFill="1" applyAlignment="1">
      <alignment horizontal="center" vertical="top"/>
      <protection/>
    </xf>
    <xf numFmtId="43" fontId="11" fillId="58" borderId="0" xfId="18" applyFont="1" applyFill="1" applyBorder="1" applyAlignment="1" applyProtection="1">
      <alignment vertical="top"/>
      <protection locked="0"/>
    </xf>
    <xf numFmtId="0" fontId="4" fillId="55" borderId="0" xfId="22" applyFont="1" applyFill="1" applyAlignment="1">
      <alignment horizontal="left" vertical="top"/>
      <protection/>
    </xf>
    <xf numFmtId="0" fontId="11" fillId="0" borderId="33" xfId="22" applyFont="1" applyBorder="1" applyAlignment="1">
      <alignment vertical="top"/>
      <protection/>
    </xf>
    <xf numFmtId="0" fontId="11" fillId="0" borderId="0" xfId="22" applyFont="1" applyAlignment="1">
      <alignment horizontal="center" vertical="top"/>
      <protection/>
    </xf>
    <xf numFmtId="2" fontId="11" fillId="0" borderId="0" xfId="22" applyNumberFormat="1" applyFont="1" applyAlignment="1">
      <alignment horizontal="center" vertical="top"/>
      <protection/>
    </xf>
    <xf numFmtId="43" fontId="11" fillId="61" borderId="33" xfId="18" applyFont="1" applyFill="1" applyBorder="1" applyAlignment="1">
      <alignment vertical="top"/>
    </xf>
    <xf numFmtId="43" fontId="11" fillId="61" borderId="27" xfId="18" applyFont="1" applyFill="1" applyBorder="1" applyAlignment="1">
      <alignment vertical="top"/>
    </xf>
    <xf numFmtId="0" fontId="11" fillId="0" borderId="0" xfId="22" applyFont="1" applyAlignment="1">
      <alignment horizontal="left" vertical="top"/>
      <protection/>
    </xf>
    <xf numFmtId="0" fontId="4" fillId="55" borderId="29" xfId="22" applyFont="1" applyFill="1" applyBorder="1" applyAlignment="1">
      <alignment vertical="top"/>
      <protection/>
    </xf>
    <xf numFmtId="0" fontId="4" fillId="55" borderId="3" xfId="22" applyFont="1" applyFill="1" applyBorder="1" applyAlignment="1">
      <alignment horizontal="center" vertical="top"/>
      <protection/>
    </xf>
    <xf numFmtId="0" fontId="4" fillId="55" borderId="3" xfId="22" applyFont="1" applyFill="1" applyBorder="1" applyAlignment="1">
      <alignment vertical="top"/>
      <protection/>
    </xf>
    <xf numFmtId="0" fontId="4" fillId="55" borderId="3" xfId="32" applyFont="1" applyFill="1" applyBorder="1" applyAlignment="1">
      <alignment vertical="top"/>
      <protection/>
    </xf>
    <xf numFmtId="10" fontId="11" fillId="58" borderId="34" xfId="0" applyNumberFormat="1" applyFont="1" applyFill="1" applyBorder="1" applyAlignment="1">
      <alignment vertical="top"/>
    </xf>
    <xf numFmtId="43" fontId="11" fillId="61" borderId="29" xfId="18" applyFont="1" applyFill="1" applyBorder="1" applyAlignment="1">
      <alignment vertical="top"/>
    </xf>
    <xf numFmtId="43" fontId="11" fillId="61" borderId="34" xfId="18" applyFont="1" applyFill="1" applyBorder="1" applyAlignment="1">
      <alignment vertical="top"/>
    </xf>
    <xf numFmtId="0" fontId="4" fillId="0" borderId="38" xfId="22" applyFont="1" applyBorder="1" applyAlignment="1">
      <alignment vertical="top"/>
      <protection/>
    </xf>
    <xf numFmtId="0" fontId="11" fillId="0" borderId="39" xfId="22" applyFont="1" applyBorder="1" applyAlignment="1">
      <alignment horizontal="center" vertical="top"/>
      <protection/>
    </xf>
    <xf numFmtId="0" fontId="11" fillId="0" borderId="39" xfId="22" applyFont="1" applyBorder="1" applyAlignment="1">
      <alignment vertical="top"/>
      <protection/>
    </xf>
    <xf numFmtId="0" fontId="11" fillId="0" borderId="39" xfId="32" applyFont="1" applyBorder="1" applyAlignment="1">
      <alignment vertical="top"/>
      <protection/>
    </xf>
    <xf numFmtId="43" fontId="11" fillId="58" borderId="39" xfId="0" applyNumberFormat="1" applyFont="1" applyFill="1" applyBorder="1" applyAlignment="1">
      <alignment vertical="top"/>
    </xf>
    <xf numFmtId="10" fontId="11" fillId="58" borderId="39" xfId="0" applyNumberFormat="1" applyFont="1" applyFill="1" applyBorder="1" applyAlignment="1">
      <alignment vertical="top"/>
    </xf>
    <xf numFmtId="10" fontId="11" fillId="58" borderId="40" xfId="0" applyNumberFormat="1" applyFont="1" applyFill="1" applyBorder="1" applyAlignment="1">
      <alignment vertical="top"/>
    </xf>
    <xf numFmtId="0" fontId="4" fillId="0" borderId="0" xfId="22" applyFont="1" applyAlignment="1">
      <alignment vertical="top"/>
      <protection/>
    </xf>
    <xf numFmtId="0" fontId="116" fillId="0" borderId="0" xfId="22" applyFont="1" applyAlignment="1">
      <alignment vertical="top"/>
      <protection/>
    </xf>
    <xf numFmtId="0" fontId="11" fillId="0" borderId="29" xfId="22" applyFont="1" applyBorder="1" applyAlignment="1">
      <alignment vertical="top"/>
      <protection/>
    </xf>
    <xf numFmtId="0" fontId="11" fillId="0" borderId="3" xfId="22" applyFont="1" applyBorder="1" applyAlignment="1">
      <alignment vertical="top"/>
      <protection/>
    </xf>
    <xf numFmtId="0" fontId="11" fillId="0" borderId="3" xfId="22" applyFont="1" applyBorder="1" applyAlignment="1">
      <alignment horizontal="left" vertical="top"/>
      <protection/>
    </xf>
    <xf numFmtId="43" fontId="11" fillId="0" borderId="3" xfId="18" applyFont="1" applyBorder="1" applyAlignment="1" applyProtection="1">
      <alignment vertical="top"/>
      <protection locked="0"/>
    </xf>
    <xf numFmtId="0" fontId="4" fillId="0" borderId="36" xfId="22" applyFont="1" applyBorder="1" applyAlignment="1">
      <alignment vertical="top"/>
      <protection/>
    </xf>
    <xf numFmtId="0" fontId="11" fillId="0" borderId="18" xfId="22" applyFont="1" applyBorder="1" applyAlignment="1">
      <alignment horizontal="center" vertical="top"/>
      <protection/>
    </xf>
    <xf numFmtId="0" fontId="11" fillId="0" borderId="18" xfId="22" applyFont="1" applyBorder="1" applyAlignment="1">
      <alignment vertical="top"/>
      <protection/>
    </xf>
    <xf numFmtId="43" fontId="11" fillId="0" borderId="18" xfId="18" applyFont="1" applyBorder="1" applyAlignment="1" applyProtection="1">
      <alignment vertical="top"/>
      <protection locked="0"/>
    </xf>
    <xf numFmtId="10" fontId="11" fillId="58" borderId="18" xfId="0" applyNumberFormat="1" applyFont="1" applyFill="1" applyBorder="1" applyAlignment="1">
      <alignment vertical="top"/>
    </xf>
    <xf numFmtId="43" fontId="11" fillId="58" borderId="36" xfId="0" applyNumberFormat="1" applyFont="1" applyFill="1" applyBorder="1" applyAlignment="1">
      <alignment vertical="top"/>
    </xf>
    <xf numFmtId="0" fontId="4" fillId="0" borderId="0" xfId="22" applyFont="1" applyAlignment="1">
      <alignment horizontal="left" vertical="top"/>
      <protection/>
    </xf>
    <xf numFmtId="43" fontId="11" fillId="0" borderId="0" xfId="18" applyFont="1" applyFill="1" applyBorder="1" applyAlignment="1">
      <alignment vertical="top"/>
    </xf>
    <xf numFmtId="0" fontId="11" fillId="0" borderId="32" xfId="22" applyFont="1" applyBorder="1" applyAlignment="1">
      <alignment vertical="top"/>
      <protection/>
    </xf>
    <xf numFmtId="43" fontId="11" fillId="58" borderId="32" xfId="0" applyNumberFormat="1" applyFont="1" applyFill="1" applyBorder="1" applyAlignment="1">
      <alignment vertical="top"/>
    </xf>
    <xf numFmtId="10" fontId="11" fillId="58" borderId="32" xfId="0" applyNumberFormat="1" applyFont="1" applyFill="1" applyBorder="1" applyAlignment="1">
      <alignment vertical="top"/>
    </xf>
    <xf numFmtId="43" fontId="11" fillId="58" borderId="35" xfId="0" applyNumberFormat="1" applyFont="1" applyFill="1" applyBorder="1" applyAlignment="1">
      <alignment vertical="top"/>
    </xf>
    <xf numFmtId="10" fontId="11" fillId="58" borderId="35" xfId="0" applyNumberFormat="1" applyFont="1" applyFill="1" applyBorder="1" applyAlignment="1">
      <alignment vertical="top"/>
    </xf>
    <xf numFmtId="43" fontId="11" fillId="58" borderId="40" xfId="0" applyNumberFormat="1" applyFont="1" applyFill="1" applyBorder="1" applyAlignment="1">
      <alignment vertical="top"/>
    </xf>
    <xf numFmtId="43" fontId="11" fillId="58" borderId="38" xfId="0" applyNumberFormat="1" applyFont="1" applyFill="1" applyBorder="1" applyAlignment="1">
      <alignment vertical="top"/>
    </xf>
    <xf numFmtId="0" fontId="4" fillId="56" borderId="0" xfId="22" applyFont="1" applyFill="1" applyAlignment="1">
      <alignment vertical="top"/>
      <protection/>
    </xf>
    <xf numFmtId="0" fontId="11" fillId="56" borderId="0" xfId="22" applyFont="1" applyFill="1" applyAlignment="1">
      <alignment horizontal="center" vertical="top"/>
      <protection/>
    </xf>
    <xf numFmtId="0" fontId="11" fillId="56" borderId="0" xfId="22" applyFont="1" applyFill="1" applyAlignment="1">
      <alignment vertical="top"/>
      <protection/>
    </xf>
    <xf numFmtId="43" fontId="11" fillId="56" borderId="0" xfId="0" applyNumberFormat="1" applyFont="1" applyFill="1" applyAlignment="1">
      <alignment vertical="top"/>
    </xf>
    <xf numFmtId="43" fontId="11" fillId="62" borderId="0" xfId="0" applyNumberFormat="1" applyFont="1" applyFill="1" applyAlignment="1">
      <alignment vertical="top"/>
    </xf>
    <xf numFmtId="0" fontId="4" fillId="62" borderId="0" xfId="0" applyFont="1" applyFill="1" applyAlignment="1">
      <alignment horizontal="center" vertical="top"/>
    </xf>
    <xf numFmtId="0" fontId="4" fillId="62" borderId="0" xfId="0" applyFont="1" applyFill="1" applyAlignment="1">
      <alignment vertical="top"/>
    </xf>
    <xf numFmtId="0" fontId="11" fillId="57" borderId="33" xfId="22" applyFont="1" applyFill="1" applyBorder="1" applyAlignment="1">
      <alignment vertical="top"/>
      <protection/>
    </xf>
    <xf numFmtId="0" fontId="9" fillId="57" borderId="0" xfId="22" applyFont="1" applyFill="1" applyAlignment="1">
      <alignment horizontal="center" vertical="top"/>
      <protection/>
    </xf>
    <xf numFmtId="0" fontId="6" fillId="57" borderId="0" xfId="22" applyFont="1" applyFill="1" applyAlignment="1">
      <alignment vertical="top"/>
      <protection/>
    </xf>
    <xf numFmtId="165" fontId="11" fillId="56" borderId="0" xfId="0" applyNumberFormat="1" applyFont="1" applyFill="1" applyAlignment="1">
      <alignment vertical="top"/>
    </xf>
    <xf numFmtId="0" fontId="6" fillId="57" borderId="0" xfId="22" applyFont="1" applyFill="1" applyAlignment="1">
      <alignment horizontal="center" vertical="top"/>
      <protection/>
    </xf>
    <xf numFmtId="0" fontId="5" fillId="57" borderId="0" xfId="22" applyFont="1" applyFill="1" applyAlignment="1">
      <alignment horizontal="center" vertical="top"/>
      <protection/>
    </xf>
    <xf numFmtId="0" fontId="11" fillId="57" borderId="29" xfId="22" applyFont="1" applyFill="1" applyBorder="1" applyAlignment="1">
      <alignment vertical="top"/>
      <protection/>
    </xf>
    <xf numFmtId="0" fontId="11" fillId="57" borderId="3" xfId="22" applyFont="1" applyFill="1" applyBorder="1" applyAlignment="1">
      <alignment horizontal="center" vertical="top"/>
      <protection/>
    </xf>
    <xf numFmtId="0" fontId="11" fillId="57" borderId="3" xfId="22" applyFont="1" applyFill="1" applyBorder="1" applyAlignment="1">
      <alignment vertical="top"/>
      <protection/>
    </xf>
    <xf numFmtId="0" fontId="10" fillId="59" borderId="30" xfId="32" applyFont="1" applyFill="1" applyBorder="1" applyAlignment="1">
      <alignment horizontal="center" wrapText="1"/>
      <protection/>
    </xf>
    <xf numFmtId="0" fontId="14" fillId="0" borderId="0" xfId="0" applyFont="1"/>
    <xf numFmtId="43" fontId="14" fillId="0" borderId="0" xfId="18" applyFont="1" applyFill="1" applyBorder="1"/>
    <xf numFmtId="0" fontId="116" fillId="0" borderId="0" xfId="32" applyFont="1" applyAlignment="1">
      <alignment vertical="top"/>
      <protection/>
    </xf>
    <xf numFmtId="0" fontId="12" fillId="55" borderId="0" xfId="22" applyFont="1" applyFill="1" applyAlignment="1">
      <alignment vertical="top"/>
      <protection/>
    </xf>
    <xf numFmtId="0" fontId="4" fillId="0" borderId="0" xfId="22" applyFont="1" applyAlignment="1">
      <alignment horizontal="center" vertical="top"/>
      <protection/>
    </xf>
    <xf numFmtId="0" fontId="12" fillId="0" borderId="0" xfId="22" applyFont="1" applyAlignment="1">
      <alignment horizontal="center" vertical="top"/>
      <protection/>
    </xf>
    <xf numFmtId="0" fontId="116" fillId="0" borderId="0" xfId="0" applyFont="1" applyAlignment="1">
      <alignment vertical="top"/>
    </xf>
    <xf numFmtId="0" fontId="12" fillId="0" borderId="0" xfId="22" applyFont="1" applyAlignment="1">
      <alignment vertical="top"/>
      <protection/>
    </xf>
    <xf numFmtId="0" fontId="116" fillId="56" borderId="0" xfId="0" applyFont="1" applyFill="1" applyAlignment="1">
      <alignment vertical="top"/>
    </xf>
    <xf numFmtId="0" fontId="116" fillId="0" borderId="0" xfId="0" applyFont="1" applyAlignment="1">
      <alignment horizontal="center" vertical="top"/>
    </xf>
    <xf numFmtId="0" fontId="119" fillId="0" borderId="0" xfId="0" applyFont="1" applyAlignment="1">
      <alignment vertical="top"/>
    </xf>
    <xf numFmtId="0" fontId="0" fillId="0" borderId="0" xfId="0" applyAlignment="1">
      <alignment vertical="top"/>
    </xf>
    <xf numFmtId="0" fontId="11" fillId="0" borderId="0" xfId="22" applyFont="1" applyAlignment="1" quotePrefix="1">
      <alignment horizontal="center" vertical="top"/>
      <protection/>
    </xf>
    <xf numFmtId="0" fontId="116" fillId="0" borderId="33" xfId="22" applyFont="1" applyBorder="1" applyAlignment="1">
      <alignment vertical="top"/>
      <protection/>
    </xf>
    <xf numFmtId="0" fontId="12" fillId="55" borderId="0" xfId="22" applyFont="1" applyFill="1" applyAlignment="1">
      <alignment horizontal="center" vertical="top" wrapText="1"/>
      <protection/>
    </xf>
    <xf numFmtId="0" fontId="12" fillId="55" borderId="33" xfId="22" applyFont="1" applyFill="1" applyBorder="1" applyAlignment="1">
      <alignment vertical="top"/>
      <protection/>
    </xf>
    <xf numFmtId="0" fontId="116" fillId="55" borderId="0" xfId="22" applyFont="1" applyFill="1" applyAlignment="1">
      <alignment horizontal="center" vertical="top"/>
      <protection/>
    </xf>
    <xf numFmtId="0" fontId="116" fillId="55" borderId="0" xfId="22" applyFont="1" applyFill="1" applyAlignment="1">
      <alignment vertical="top"/>
      <protection/>
    </xf>
    <xf numFmtId="0" fontId="12" fillId="55" borderId="0" xfId="22" applyFont="1" applyFill="1" applyAlignment="1">
      <alignment horizontal="center" vertical="top"/>
      <protection/>
    </xf>
    <xf numFmtId="0" fontId="116" fillId="0" borderId="0" xfId="22" applyFont="1" applyAlignment="1">
      <alignment horizontal="center" vertical="top"/>
      <protection/>
    </xf>
    <xf numFmtId="0" fontId="116" fillId="0" borderId="33" xfId="32" applyFont="1" applyBorder="1" applyAlignment="1">
      <alignment vertical="top"/>
      <protection/>
    </xf>
    <xf numFmtId="43" fontId="116" fillId="0" borderId="0" xfId="18" applyFont="1" applyFill="1" applyBorder="1" applyAlignment="1" applyProtection="1">
      <alignment vertical="top"/>
      <protection locked="0"/>
    </xf>
    <xf numFmtId="43" fontId="116" fillId="0" borderId="33" xfId="18" applyFont="1" applyFill="1" applyBorder="1" applyAlignment="1" applyProtection="1">
      <alignment vertical="top"/>
      <protection locked="0"/>
    </xf>
    <xf numFmtId="43" fontId="116" fillId="0" borderId="27" xfId="18" applyFont="1" applyFill="1" applyBorder="1" applyAlignment="1" applyProtection="1">
      <alignment vertical="top"/>
      <protection locked="0"/>
    </xf>
    <xf numFmtId="10" fontId="116" fillId="58" borderId="27" xfId="0" applyNumberFormat="1" applyFont="1" applyFill="1" applyBorder="1" applyAlignment="1">
      <alignment vertical="top"/>
    </xf>
    <xf numFmtId="43" fontId="11" fillId="0" borderId="0" xfId="18" applyFont="1" applyFill="1" applyBorder="1" applyAlignment="1" applyProtection="1">
      <alignment vertical="top"/>
      <protection locked="0"/>
    </xf>
    <xf numFmtId="43" fontId="11" fillId="0" borderId="33" xfId="0" applyNumberFormat="1" applyFont="1" applyBorder="1" applyAlignment="1">
      <alignment vertical="top"/>
    </xf>
    <xf numFmtId="43" fontId="11" fillId="0" borderId="33" xfId="18" applyFont="1" applyFill="1" applyBorder="1" applyAlignment="1" applyProtection="1">
      <alignment vertical="top"/>
      <protection locked="0"/>
    </xf>
    <xf numFmtId="43" fontId="11" fillId="0" borderId="27" xfId="18" applyFont="1" applyFill="1" applyBorder="1" applyAlignment="1" applyProtection="1">
      <alignment vertical="top"/>
      <protection locked="0"/>
    </xf>
    <xf numFmtId="43" fontId="11" fillId="0" borderId="27" xfId="0" applyNumberFormat="1" applyFont="1" applyBorder="1" applyAlignment="1">
      <alignment vertical="top"/>
    </xf>
    <xf numFmtId="10" fontId="11" fillId="0" borderId="0" xfId="0" applyNumberFormat="1" applyFont="1" applyAlignment="1">
      <alignment vertical="top"/>
    </xf>
    <xf numFmtId="0" fontId="6" fillId="57" borderId="28" xfId="22" applyFont="1" applyFill="1" applyBorder="1" applyAlignment="1">
      <alignment vertical="top"/>
      <protection/>
    </xf>
    <xf numFmtId="0" fontId="11" fillId="57" borderId="30" xfId="22" applyFont="1" applyFill="1" applyBorder="1" applyAlignment="1">
      <alignment vertical="top"/>
      <protection/>
    </xf>
    <xf numFmtId="0" fontId="15" fillId="59" borderId="0" xfId="32" applyFont="1" applyFill="1" applyAlignment="1">
      <alignment horizontal="center" vertical="center" wrapText="1"/>
      <protection/>
    </xf>
    <xf numFmtId="0" fontId="15" fillId="59" borderId="28" xfId="32" applyFont="1" applyFill="1" applyBorder="1" applyAlignment="1">
      <alignment horizontal="center" vertical="center" wrapText="1"/>
      <protection/>
    </xf>
    <xf numFmtId="0" fontId="11" fillId="58" borderId="0" xfId="0" applyFont="1" applyFill="1" applyAlignment="1">
      <alignment vertical="top"/>
    </xf>
    <xf numFmtId="43" fontId="11" fillId="58" borderId="33" xfId="18" applyFont="1" applyFill="1" applyBorder="1" applyAlignment="1" applyProtection="1">
      <alignment vertical="top"/>
      <protection locked="0"/>
    </xf>
    <xf numFmtId="43" fontId="11" fillId="58" borderId="27" xfId="18" applyFont="1" applyFill="1" applyBorder="1" applyAlignment="1" applyProtection="1">
      <alignment vertical="top"/>
      <protection locked="0"/>
    </xf>
    <xf numFmtId="43" fontId="11" fillId="58" borderId="0" xfId="0" applyNumberFormat="1" applyFont="1" applyFill="1" applyAlignment="1" applyProtection="1">
      <alignment vertical="top"/>
      <protection locked="0"/>
    </xf>
    <xf numFmtId="43" fontId="10" fillId="59" borderId="37" xfId="18" applyFont="1" applyFill="1" applyBorder="1" applyAlignment="1">
      <alignment horizontal="center" wrapText="1"/>
    </xf>
    <xf numFmtId="43" fontId="116" fillId="0" borderId="0" xfId="18" applyFont="1" applyFill="1" applyBorder="1"/>
    <xf numFmtId="0" fontId="116" fillId="0" borderId="0" xfId="0" applyFont="1"/>
    <xf numFmtId="43" fontId="116" fillId="0" borderId="0" xfId="0" applyNumberFormat="1" applyFont="1"/>
    <xf numFmtId="43" fontId="116" fillId="0" borderId="0" xfId="18" applyFont="1" applyFill="1"/>
    <xf numFmtId="43" fontId="116" fillId="0" borderId="0" xfId="18" applyFont="1"/>
    <xf numFmtId="0" fontId="12" fillId="0" borderId="0" xfId="22" applyFont="1">
      <alignment/>
      <protection/>
    </xf>
    <xf numFmtId="0" fontId="116" fillId="0" borderId="0" xfId="22" applyFont="1">
      <alignment/>
      <protection/>
    </xf>
    <xf numFmtId="43" fontId="12" fillId="0" borderId="0" xfId="18" applyFont="1" applyFill="1"/>
    <xf numFmtId="0" fontId="27" fillId="0" borderId="0" xfId="0" applyFont="1"/>
    <xf numFmtId="0" fontId="11" fillId="56" borderId="0" xfId="0" applyFont="1" applyFill="1" applyAlignment="1">
      <alignment horizontal="center"/>
    </xf>
    <xf numFmtId="43" fontId="11" fillId="58" borderId="3" xfId="18" applyFont="1" applyFill="1" applyBorder="1" applyAlignment="1">
      <alignment vertical="top"/>
    </xf>
    <xf numFmtId="43" fontId="11" fillId="58" borderId="0" xfId="18" applyFont="1" applyFill="1" applyBorder="1" applyAlignment="1">
      <alignment vertical="top"/>
    </xf>
    <xf numFmtId="0" fontId="10" fillId="59" borderId="36" xfId="32" applyFont="1" applyFill="1" applyBorder="1" applyAlignment="1">
      <alignment horizontal="center" vertical="center" wrapText="1"/>
      <protection/>
    </xf>
    <xf numFmtId="43" fontId="10" fillId="59" borderId="34" xfId="18" applyFont="1" applyFill="1" applyBorder="1" applyAlignment="1">
      <alignment horizontal="center" vertical="center" wrapText="1"/>
    </xf>
    <xf numFmtId="0" fontId="120" fillId="0" borderId="0" xfId="22" applyFont="1">
      <alignment/>
      <protection/>
    </xf>
    <xf numFmtId="0" fontId="11" fillId="0" borderId="41" xfId="22" applyFont="1" applyBorder="1">
      <alignment/>
      <protection/>
    </xf>
    <xf numFmtId="0" fontId="4" fillId="0" borderId="41" xfId="22" applyFont="1" applyBorder="1">
      <alignment/>
      <protection/>
    </xf>
    <xf numFmtId="0" fontId="11" fillId="0" borderId="41" xfId="22" applyFont="1" applyBorder="1" applyAlignment="1">
      <alignment horizontal="left" indent="8"/>
      <protection/>
    </xf>
    <xf numFmtId="0" fontId="11" fillId="0" borderId="41" xfId="0" applyFont="1" applyBorder="1"/>
    <xf numFmtId="0" fontId="10" fillId="59" borderId="34" xfId="32" applyFont="1" applyFill="1" applyBorder="1" applyAlignment="1">
      <alignment horizontal="center" vertical="center" wrapText="1"/>
      <protection/>
    </xf>
    <xf numFmtId="2" fontId="116" fillId="0" borderId="0" xfId="22" applyNumberFormat="1" applyFont="1" applyAlignment="1">
      <alignment horizontal="center" vertical="top"/>
      <protection/>
    </xf>
    <xf numFmtId="0" fontId="116" fillId="0" borderId="28" xfId="0" applyFont="1" applyBorder="1"/>
    <xf numFmtId="0" fontId="121" fillId="0" borderId="0" xfId="0" applyFont="1"/>
    <xf numFmtId="0" fontId="116" fillId="0" borderId="0" xfId="32" applyFont="1">
      <alignment/>
      <protection/>
    </xf>
    <xf numFmtId="0" fontId="4" fillId="0" borderId="0" xfId="32" applyFont="1" applyAlignment="1">
      <alignment vertical="top"/>
      <protection/>
    </xf>
    <xf numFmtId="0" fontId="22" fillId="56" borderId="0" xfId="0" applyFont="1" applyFill="1" applyAlignment="1">
      <alignment vertical="top"/>
    </xf>
    <xf numFmtId="0" fontId="22" fillId="0" borderId="0" xfId="0" applyFont="1" applyAlignment="1">
      <alignment vertical="top"/>
    </xf>
    <xf numFmtId="43" fontId="22" fillId="0" borderId="0" xfId="18" applyFont="1" applyFill="1" applyBorder="1" applyAlignment="1" applyProtection="1">
      <alignment vertical="top"/>
      <protection locked="0"/>
    </xf>
    <xf numFmtId="10" fontId="22" fillId="0" borderId="27" xfId="0" applyNumberFormat="1" applyFont="1" applyBorder="1" applyAlignment="1">
      <alignment vertical="top"/>
    </xf>
    <xf numFmtId="43" fontId="22" fillId="0" borderId="33" xfId="18" applyFont="1" applyFill="1" applyBorder="1" applyAlignment="1" applyProtection="1">
      <alignment vertical="top"/>
      <protection locked="0"/>
    </xf>
    <xf numFmtId="43" fontId="22" fillId="0" borderId="27" xfId="18" applyFont="1" applyFill="1" applyBorder="1" applyAlignment="1" applyProtection="1">
      <alignment vertical="top"/>
      <protection locked="0"/>
    </xf>
    <xf numFmtId="0" fontId="11" fillId="55" borderId="0" xfId="22" applyFont="1" applyFill="1" applyAlignment="1">
      <alignment horizontal="center" vertical="top"/>
      <protection/>
    </xf>
    <xf numFmtId="0" fontId="11" fillId="55" borderId="0" xfId="22" applyFont="1" applyFill="1" applyAlignment="1">
      <alignment vertical="top"/>
      <protection/>
    </xf>
    <xf numFmtId="0" fontId="4" fillId="0" borderId="33" xfId="32" applyFont="1" applyBorder="1" applyAlignment="1">
      <alignment vertical="top"/>
      <protection/>
    </xf>
    <xf numFmtId="0" fontId="4" fillId="55" borderId="33" xfId="22" applyFont="1" applyFill="1" applyBorder="1" applyAlignment="1">
      <alignment horizontal="center" vertical="top"/>
      <protection/>
    </xf>
    <xf numFmtId="0" fontId="4" fillId="55" borderId="33" xfId="32" applyFont="1" applyFill="1" applyBorder="1" applyAlignment="1">
      <alignment horizontal="center" vertical="top"/>
      <protection/>
    </xf>
    <xf numFmtId="0" fontId="4" fillId="0" borderId="33" xfId="32" applyFont="1" applyBorder="1" applyAlignment="1">
      <alignment horizontal="center" vertical="top"/>
      <protection/>
    </xf>
    <xf numFmtId="0" fontId="11" fillId="0" borderId="33" xfId="32" applyFont="1" applyBorder="1" applyAlignment="1">
      <alignment horizontal="center" vertical="top"/>
      <protection/>
    </xf>
    <xf numFmtId="0" fontId="12" fillId="0" borderId="33" xfId="22" applyFont="1" applyBorder="1" applyAlignment="1">
      <alignment horizontal="center" vertical="top"/>
      <protection/>
    </xf>
    <xf numFmtId="0" fontId="4" fillId="0" borderId="33" xfId="22" applyFont="1" applyBorder="1" applyAlignment="1">
      <alignment horizontal="center" vertical="top"/>
      <protection/>
    </xf>
    <xf numFmtId="0" fontId="11" fillId="0" borderId="33" xfId="22" applyFont="1" applyBorder="1" applyAlignment="1">
      <alignment horizontal="center" vertical="top"/>
      <protection/>
    </xf>
    <xf numFmtId="43" fontId="11" fillId="0" borderId="33" xfId="18" applyFont="1" applyFill="1" applyBorder="1" applyAlignment="1">
      <alignment horizontal="center" vertical="top"/>
    </xf>
    <xf numFmtId="0" fontId="4" fillId="55" borderId="29" xfId="22" applyFont="1" applyFill="1" applyBorder="1" applyAlignment="1">
      <alignment horizontal="center" vertical="top"/>
      <protection/>
    </xf>
    <xf numFmtId="0" fontId="12" fillId="55" borderId="33" xfId="22" applyFont="1" applyFill="1" applyBorder="1" applyAlignment="1">
      <alignment horizontal="center" vertical="top"/>
      <protection/>
    </xf>
    <xf numFmtId="0" fontId="116" fillId="0" borderId="33" xfId="22" applyFont="1" applyBorder="1" applyAlignment="1">
      <alignment horizontal="center" vertical="top"/>
      <protection/>
    </xf>
    <xf numFmtId="0" fontId="11" fillId="0" borderId="29" xfId="22" applyFont="1" applyBorder="1" applyAlignment="1">
      <alignment horizontal="center" vertical="top"/>
      <protection/>
    </xf>
    <xf numFmtId="0" fontId="22" fillId="0" borderId="33" xfId="22" applyFont="1" applyBorder="1" applyAlignment="1">
      <alignment horizontal="center" vertical="top"/>
      <protection/>
    </xf>
    <xf numFmtId="0" fontId="122" fillId="0" borderId="0" xfId="22" applyFont="1" applyAlignment="1">
      <alignment horizontal="left"/>
      <protection/>
    </xf>
    <xf numFmtId="0" fontId="4" fillId="63" borderId="41" xfId="22" applyFont="1" applyFill="1" applyBorder="1">
      <alignment/>
      <protection/>
    </xf>
    <xf numFmtId="0" fontId="10" fillId="59" borderId="25" xfId="32" applyFont="1" applyFill="1" applyBorder="1" applyAlignment="1">
      <alignment horizontal="center" vertical="center" wrapText="1"/>
      <protection/>
    </xf>
    <xf numFmtId="0" fontId="6" fillId="56" borderId="32" xfId="0" applyFont="1" applyFill="1" applyBorder="1" applyAlignment="1">
      <alignment horizontal="center" vertical="center"/>
    </xf>
    <xf numFmtId="0" fontId="123" fillId="0" borderId="0" xfId="0" applyFont="1"/>
    <xf numFmtId="0" fontId="6" fillId="56" borderId="0" xfId="0" applyFont="1" applyFill="1" applyAlignment="1">
      <alignment horizontal="center" vertical="center"/>
    </xf>
    <xf numFmtId="196" fontId="11" fillId="0" borderId="0" xfId="22" applyNumberFormat="1" applyFont="1" applyAlignment="1">
      <alignment horizontal="center" vertical="top"/>
      <protection/>
    </xf>
    <xf numFmtId="0" fontId="116" fillId="0" borderId="0" xfId="32" applyFont="1" applyAlignment="1">
      <alignment horizontal="center" vertical="top"/>
      <protection/>
    </xf>
    <xf numFmtId="0" fontId="10" fillId="59" borderId="25" xfId="31" applyFont="1" applyFill="1" applyBorder="1" applyAlignment="1">
      <alignment horizontal="center"/>
      <protection/>
    </xf>
    <xf numFmtId="10" fontId="10" fillId="0" borderId="25" xfId="32" applyNumberFormat="1" applyFont="1" applyBorder="1" applyAlignment="1">
      <alignment horizontal="center" vertical="center" wrapText="1"/>
      <protection/>
    </xf>
    <xf numFmtId="10" fontId="11" fillId="0" borderId="25" xfId="0" applyNumberFormat="1" applyFont="1" applyBorder="1"/>
    <xf numFmtId="43" fontId="11" fillId="58" borderId="25" xfId="0" applyNumberFormat="1" applyFont="1" applyFill="1" applyBorder="1" applyAlignment="1">
      <alignment vertical="top"/>
    </xf>
    <xf numFmtId="0" fontId="11" fillId="56" borderId="18" xfId="0" applyFont="1" applyFill="1" applyBorder="1" applyAlignment="1">
      <alignment horizontal="center"/>
    </xf>
    <xf numFmtId="0" fontId="116" fillId="0" borderId="33" xfId="32" applyFont="1" applyBorder="1" applyAlignment="1">
      <alignment horizontal="center" vertical="top"/>
      <protection/>
    </xf>
    <xf numFmtId="43" fontId="4" fillId="58" borderId="25" xfId="0" applyNumberFormat="1" applyFont="1" applyFill="1" applyBorder="1"/>
    <xf numFmtId="43" fontId="116" fillId="58" borderId="0" xfId="18" applyFont="1" applyFill="1" applyBorder="1" applyAlignment="1" applyProtection="1">
      <alignment vertical="top"/>
      <protection locked="0"/>
    </xf>
    <xf numFmtId="43" fontId="11" fillId="0" borderId="0" xfId="0" applyNumberFormat="1" applyFont="1" applyAlignment="1">
      <alignment vertical="top"/>
    </xf>
    <xf numFmtId="43" fontId="11" fillId="61" borderId="0" xfId="18" applyFont="1" applyFill="1" applyBorder="1" applyAlignment="1" applyProtection="1">
      <alignment vertical="top"/>
      <protection locked="0"/>
    </xf>
    <xf numFmtId="43" fontId="11" fillId="64" borderId="37" xfId="18" applyFont="1" applyFill="1" applyBorder="1"/>
    <xf numFmtId="0" fontId="11" fillId="0" borderId="33" xfId="32" applyFont="1" applyBorder="1" applyAlignment="1">
      <alignment horizontal="center"/>
      <protection/>
    </xf>
    <xf numFmtId="10" fontId="11" fillId="58" borderId="25" xfId="0" applyNumberFormat="1" applyFont="1" applyFill="1" applyBorder="1"/>
    <xf numFmtId="0" fontId="116" fillId="56" borderId="0" xfId="0" applyFont="1" applyFill="1"/>
    <xf numFmtId="0" fontId="116" fillId="0" borderId="0" xfId="22" applyFont="1" applyAlignment="1">
      <alignment horizontal="left"/>
      <protection/>
    </xf>
    <xf numFmtId="0" fontId="13" fillId="0" borderId="0" xfId="22" applyFont="1" applyAlignment="1">
      <alignment horizontal="center" vertical="top"/>
      <protection/>
    </xf>
    <xf numFmtId="43" fontId="22" fillId="0" borderId="0" xfId="18" applyFont="1" applyBorder="1" applyAlignment="1" applyProtection="1">
      <alignment vertical="top"/>
      <protection locked="0"/>
    </xf>
    <xf numFmtId="10" fontId="22" fillId="58" borderId="0" xfId="0" applyNumberFormat="1" applyFont="1" applyFill="1" applyAlignment="1">
      <alignment vertical="top"/>
    </xf>
    <xf numFmtId="43" fontId="22" fillId="0" borderId="0" xfId="0" applyNumberFormat="1" applyFont="1" applyAlignment="1">
      <alignment vertical="top"/>
    </xf>
    <xf numFmtId="10" fontId="22" fillId="58" borderId="27" xfId="0" applyNumberFormat="1" applyFont="1" applyFill="1" applyBorder="1" applyAlignment="1">
      <alignment vertical="top"/>
    </xf>
    <xf numFmtId="43" fontId="22" fillId="58" borderId="33" xfId="0" applyNumberFormat="1" applyFont="1" applyFill="1" applyBorder="1" applyAlignment="1">
      <alignment vertical="top"/>
    </xf>
    <xf numFmtId="43" fontId="22" fillId="0" borderId="33" xfId="18" applyFont="1" applyBorder="1" applyAlignment="1" applyProtection="1">
      <alignment vertical="top"/>
      <protection locked="0"/>
    </xf>
    <xf numFmtId="43" fontId="22" fillId="0" borderId="27" xfId="18" applyFont="1" applyBorder="1" applyAlignment="1" applyProtection="1">
      <alignment vertical="top"/>
      <protection locked="0"/>
    </xf>
    <xf numFmtId="0" fontId="11" fillId="0" borderId="29" xfId="0" applyFont="1" applyBorder="1" applyAlignment="1">
      <alignment horizontal="center"/>
    </xf>
    <xf numFmtId="0" fontId="116" fillId="0" borderId="3" xfId="0" applyFont="1" applyBorder="1" applyAlignment="1">
      <alignment vertical="top"/>
    </xf>
    <xf numFmtId="43" fontId="116" fillId="58" borderId="3" xfId="22" applyNumberFormat="1" applyFont="1" applyFill="1" applyBorder="1" applyAlignment="1">
      <alignment vertical="top"/>
      <protection/>
    </xf>
    <xf numFmtId="0" fontId="12" fillId="0" borderId="18" xfId="22" applyFont="1" applyBorder="1" applyAlignment="1">
      <alignment horizontal="center" vertical="top"/>
      <protection/>
    </xf>
    <xf numFmtId="0" fontId="12" fillId="0" borderId="3" xfId="22" applyFont="1" applyBorder="1" applyAlignment="1">
      <alignment vertical="top"/>
      <protection/>
    </xf>
    <xf numFmtId="0" fontId="12" fillId="0" borderId="36" xfId="22" applyFont="1" applyBorder="1" applyAlignment="1">
      <alignment vertical="top"/>
      <protection/>
    </xf>
    <xf numFmtId="0" fontId="4" fillId="0" borderId="29" xfId="22" applyFont="1" applyBorder="1" applyAlignment="1">
      <alignment vertical="top"/>
      <protection/>
    </xf>
    <xf numFmtId="0" fontId="12" fillId="0" borderId="0" xfId="32" applyFont="1" applyAlignment="1">
      <alignment horizontal="left" vertical="top"/>
      <protection/>
    </xf>
    <xf numFmtId="0" fontId="0" fillId="0" borderId="18" xfId="0" applyBorder="1"/>
    <xf numFmtId="43" fontId="11" fillId="58" borderId="3" xfId="0" applyNumberFormat="1" applyFont="1" applyFill="1" applyBorder="1" applyAlignment="1">
      <alignment vertical="top"/>
    </xf>
    <xf numFmtId="43" fontId="116" fillId="58" borderId="18" xfId="22" applyNumberFormat="1" applyFont="1" applyFill="1" applyBorder="1" applyAlignment="1">
      <alignment vertical="top"/>
      <protection/>
    </xf>
    <xf numFmtId="0" fontId="116" fillId="0" borderId="18" xfId="22" applyFont="1" applyBorder="1" applyAlignment="1">
      <alignment vertical="top"/>
      <protection/>
    </xf>
    <xf numFmtId="0" fontId="116" fillId="0" borderId="18" xfId="0" applyFont="1" applyBorder="1" applyAlignment="1">
      <alignment horizontal="center" vertical="top"/>
    </xf>
    <xf numFmtId="0" fontId="116" fillId="0" borderId="3" xfId="0" applyFont="1" applyBorder="1" applyAlignment="1">
      <alignment horizontal="center" vertical="top"/>
    </xf>
    <xf numFmtId="0" fontId="4" fillId="0" borderId="33" xfId="22" applyFont="1" applyBorder="1" applyAlignment="1">
      <alignment vertical="top"/>
      <protection/>
    </xf>
    <xf numFmtId="0" fontId="12" fillId="0" borderId="33" xfId="22" applyFont="1" applyBorder="1" applyAlignment="1">
      <alignment vertical="top"/>
      <protection/>
    </xf>
    <xf numFmtId="0" fontId="4" fillId="55" borderId="33" xfId="32" applyFont="1" applyFill="1" applyBorder="1" applyAlignment="1">
      <alignment horizontal="center"/>
      <protection/>
    </xf>
    <xf numFmtId="0" fontId="11" fillId="55" borderId="0" xfId="32" applyFont="1" applyFill="1" applyAlignment="1">
      <alignment horizontal="center"/>
      <protection/>
    </xf>
    <xf numFmtId="43" fontId="11" fillId="0" borderId="37" xfId="18" applyFont="1" applyFill="1" applyBorder="1"/>
    <xf numFmtId="0" fontId="11" fillId="0" borderId="37" xfId="32" applyFont="1" applyBorder="1">
      <alignment/>
      <protection/>
    </xf>
    <xf numFmtId="0" fontId="11" fillId="0" borderId="0" xfId="32" applyFont="1" applyAlignment="1" quotePrefix="1">
      <alignment horizontal="left"/>
      <protection/>
    </xf>
    <xf numFmtId="0" fontId="11" fillId="55" borderId="28" xfId="0" applyFont="1" applyFill="1" applyBorder="1"/>
    <xf numFmtId="0" fontId="12" fillId="55" borderId="0" xfId="32" applyFont="1" applyFill="1">
      <alignment/>
      <protection/>
    </xf>
    <xf numFmtId="0" fontId="116" fillId="55" borderId="0" xfId="32" applyFont="1" applyFill="1">
      <alignment/>
      <protection/>
    </xf>
    <xf numFmtId="0" fontId="12" fillId="55" borderId="3" xfId="32" applyFont="1" applyFill="1" applyBorder="1">
      <alignment/>
      <protection/>
    </xf>
    <xf numFmtId="0" fontId="116" fillId="55" borderId="3" xfId="32" applyFont="1" applyFill="1" applyBorder="1">
      <alignment/>
      <protection/>
    </xf>
    <xf numFmtId="0" fontId="4" fillId="0" borderId="33" xfId="0" applyFont="1" applyBorder="1" applyAlignment="1">
      <alignment horizontal="center"/>
    </xf>
    <xf numFmtId="0" fontId="11" fillId="0" borderId="0" xfId="32" applyFont="1" applyAlignment="1">
      <alignment horizontal="center"/>
      <protection/>
    </xf>
    <xf numFmtId="0" fontId="11" fillId="0" borderId="33" xfId="32" applyFont="1" applyBorder="1" applyAlignment="1" quotePrefix="1">
      <alignment horizontal="center"/>
      <protection/>
    </xf>
    <xf numFmtId="0" fontId="4" fillId="55" borderId="33" xfId="0" applyFont="1" applyFill="1" applyBorder="1" applyAlignment="1">
      <alignment horizontal="center"/>
    </xf>
    <xf numFmtId="0" fontId="11" fillId="0" borderId="33" xfId="0" applyFont="1" applyBorder="1" applyAlignment="1">
      <alignment horizontal="center"/>
    </xf>
    <xf numFmtId="0" fontId="12" fillId="55" borderId="33" xfId="32" applyFont="1" applyFill="1" applyBorder="1" applyAlignment="1">
      <alignment horizontal="center"/>
      <protection/>
    </xf>
    <xf numFmtId="43" fontId="11" fillId="58" borderId="0" xfId="18" applyFont="1" applyFill="1" applyBorder="1" applyProtection="1">
      <protection locked="0"/>
    </xf>
    <xf numFmtId="43" fontId="4" fillId="55" borderId="33" xfId="18" applyFont="1" applyFill="1" applyBorder="1" applyAlignment="1">
      <alignment horizontal="center"/>
    </xf>
    <xf numFmtId="43" fontId="11" fillId="0" borderId="0" xfId="18" applyFont="1" applyFill="1" applyBorder="1" applyProtection="1">
      <protection locked="0"/>
    </xf>
    <xf numFmtId="0" fontId="4" fillId="55" borderId="36" xfId="32" applyFont="1" applyFill="1" applyBorder="1" applyAlignment="1">
      <alignment horizontal="center"/>
      <protection/>
    </xf>
    <xf numFmtId="0" fontId="4" fillId="55" borderId="18" xfId="32" applyFont="1" applyFill="1" applyBorder="1">
      <alignment/>
      <protection/>
    </xf>
    <xf numFmtId="0" fontId="11" fillId="55" borderId="18" xfId="32" applyFont="1" applyFill="1" applyBorder="1">
      <alignment/>
      <protection/>
    </xf>
    <xf numFmtId="0" fontId="22" fillId="0" borderId="0" xfId="22" applyFont="1" applyAlignment="1">
      <alignment vertical="top"/>
      <protection/>
    </xf>
    <xf numFmtId="197" fontId="4" fillId="55" borderId="33" xfId="18" applyNumberFormat="1" applyFont="1" applyFill="1" applyBorder="1" applyAlignment="1">
      <alignment horizontal="center"/>
    </xf>
    <xf numFmtId="0" fontId="0" fillId="65" borderId="0" xfId="0" applyFill="1"/>
    <xf numFmtId="14" fontId="0" fillId="65" borderId="0" xfId="0" applyNumberFormat="1" applyFill="1"/>
    <xf numFmtId="14" fontId="0" fillId="57" borderId="0" xfId="0" applyNumberFormat="1" applyFill="1"/>
    <xf numFmtId="0" fontId="126" fillId="65" borderId="0" xfId="0" applyFont="1" applyFill="1"/>
    <xf numFmtId="0" fontId="126" fillId="57" borderId="0" xfId="0" applyFont="1" applyFill="1"/>
    <xf numFmtId="14" fontId="30" fillId="57" borderId="0" xfId="33" applyNumberFormat="1" applyFont="1" applyFill="1" applyBorder="1" applyAlignment="1" applyProtection="1">
      <alignment/>
      <protection/>
    </xf>
    <xf numFmtId="0" fontId="30" fillId="57" borderId="0" xfId="0" applyFont="1" applyFill="1"/>
    <xf numFmtId="0" fontId="129" fillId="57" borderId="0" xfId="0" applyFont="1" applyFill="1"/>
    <xf numFmtId="0" fontId="29" fillId="57" borderId="0" xfId="0" applyFont="1" applyFill="1" applyAlignment="1">
      <alignment horizontal="right"/>
    </xf>
    <xf numFmtId="0" fontId="129" fillId="65" borderId="0" xfId="0" applyFont="1" applyFill="1"/>
    <xf numFmtId="0" fontId="126" fillId="0" borderId="0" xfId="0" applyFont="1"/>
    <xf numFmtId="0" fontId="130" fillId="59" borderId="29" xfId="33" applyNumberFormat="1" applyFont="1" applyFill="1" applyBorder="1" applyAlignment="1">
      <alignment horizontal="left"/>
    </xf>
    <xf numFmtId="14" fontId="131" fillId="57" borderId="0" xfId="0" applyNumberFormat="1" applyFont="1" applyFill="1" applyAlignment="1">
      <alignment horizontal="center" vertical="center"/>
    </xf>
    <xf numFmtId="0" fontId="131" fillId="57" borderId="0" xfId="0" applyFont="1" applyFill="1" applyAlignment="1">
      <alignment horizontal="center" vertical="center"/>
    </xf>
    <xf numFmtId="14" fontId="30" fillId="57" borderId="0" xfId="0" applyNumberFormat="1" applyFont="1" applyFill="1"/>
    <xf numFmtId="0" fontId="132" fillId="59" borderId="42" xfId="0" applyFont="1" applyFill="1" applyBorder="1"/>
    <xf numFmtId="0" fontId="132" fillId="59" borderId="43" xfId="0" applyFont="1" applyFill="1" applyBorder="1"/>
    <xf numFmtId="0" fontId="132" fillId="59" borderId="44" xfId="0" applyFont="1" applyFill="1" applyBorder="1"/>
    <xf numFmtId="0" fontId="132" fillId="59" borderId="44" xfId="0" applyFont="1" applyFill="1" applyBorder="1" applyAlignment="1">
      <alignment horizontal="center"/>
    </xf>
    <xf numFmtId="0" fontId="132" fillId="59" borderId="45" xfId="0" applyFont="1" applyFill="1" applyBorder="1" applyAlignment="1">
      <alignment horizontal="center"/>
    </xf>
    <xf numFmtId="0" fontId="132" fillId="59" borderId="35" xfId="41" applyFont="1" applyFill="1" applyBorder="1" applyAlignment="1">
      <alignment horizontal="center"/>
      <protection/>
    </xf>
    <xf numFmtId="0" fontId="132" fillId="59" borderId="46" xfId="0" applyFont="1" applyFill="1" applyBorder="1"/>
    <xf numFmtId="0" fontId="132" fillId="59" borderId="47" xfId="0" applyFont="1" applyFill="1" applyBorder="1" applyAlignment="1">
      <alignment horizontal="center" vertical="center"/>
    </xf>
    <xf numFmtId="0" fontId="132" fillId="59" borderId="41" xfId="0" applyFont="1" applyFill="1" applyBorder="1" applyAlignment="1">
      <alignment horizontal="center" vertical="center"/>
    </xf>
    <xf numFmtId="0" fontId="132" fillId="59" borderId="27" xfId="0" applyFont="1" applyFill="1" applyBorder="1" applyAlignment="1">
      <alignment horizontal="center"/>
    </xf>
    <xf numFmtId="0" fontId="132" fillId="59" borderId="46" xfId="0" applyFont="1" applyFill="1" applyBorder="1" applyAlignment="1">
      <alignment horizontal="center"/>
    </xf>
    <xf numFmtId="0" fontId="132" fillId="59" borderId="33" xfId="0" applyFont="1" applyFill="1" applyBorder="1" applyAlignment="1">
      <alignment horizontal="center" vertical="center"/>
    </xf>
    <xf numFmtId="16" fontId="132" fillId="59" borderId="27" xfId="41" applyNumberFormat="1" applyFont="1" applyFill="1" applyBorder="1" applyAlignment="1">
      <alignment horizontal="center"/>
      <protection/>
    </xf>
    <xf numFmtId="49" fontId="126" fillId="65" borderId="0" xfId="0" applyNumberFormat="1" applyFont="1" applyFill="1"/>
    <xf numFmtId="49" fontId="126" fillId="57" borderId="0" xfId="0" applyNumberFormat="1" applyFont="1" applyFill="1"/>
    <xf numFmtId="0" fontId="132" fillId="59" borderId="48" xfId="0" applyFont="1" applyFill="1" applyBorder="1" applyAlignment="1">
      <alignment horizontal="center"/>
    </xf>
    <xf numFmtId="0" fontId="30" fillId="57" borderId="0" xfId="0" applyFont="1" applyFill="1" quotePrefix="1"/>
    <xf numFmtId="0" fontId="132" fillId="59" borderId="49" xfId="0" applyFont="1" applyFill="1" applyBorder="1" applyAlignment="1">
      <alignment horizontal="center" vertical="center"/>
    </xf>
    <xf numFmtId="0" fontId="132" fillId="59" borderId="27" xfId="41" applyFont="1" applyFill="1" applyBorder="1" applyAlignment="1">
      <alignment horizontal="center" wrapText="1"/>
      <protection/>
    </xf>
    <xf numFmtId="49" fontId="126" fillId="0" borderId="0" xfId="0" applyNumberFormat="1" applyFont="1"/>
    <xf numFmtId="0" fontId="30" fillId="0" borderId="46" xfId="0" applyFont="1" applyBorder="1" applyAlignment="1" applyProtection="1">
      <alignment horizontal="left"/>
      <protection locked="0"/>
    </xf>
    <xf numFmtId="199" fontId="134" fillId="0" borderId="27" xfId="33" applyNumberFormat="1" applyFont="1" applyFill="1" applyBorder="1" applyProtection="1">
      <protection locked="0"/>
    </xf>
    <xf numFmtId="0" fontId="126" fillId="65" borderId="0" xfId="0" applyFont="1" applyFill="1" applyProtection="1">
      <protection locked="0"/>
    </xf>
    <xf numFmtId="0" fontId="126" fillId="57" borderId="0" xfId="0" applyFont="1" applyFill="1" applyProtection="1">
      <protection locked="0"/>
    </xf>
    <xf numFmtId="199" fontId="134" fillId="66" borderId="46" xfId="33" applyNumberFormat="1" applyFont="1" applyFill="1" applyBorder="1" applyProtection="1">
      <protection/>
    </xf>
    <xf numFmtId="0" fontId="126" fillId="0" borderId="0" xfId="0" applyFont="1" applyProtection="1">
      <protection locked="0"/>
    </xf>
    <xf numFmtId="169" fontId="138" fillId="57" borderId="0" xfId="0" applyNumberFormat="1" applyFont="1" applyFill="1"/>
    <xf numFmtId="169" fontId="126" fillId="57" borderId="0" xfId="0" applyNumberFormat="1" applyFont="1" applyFill="1"/>
    <xf numFmtId="169" fontId="126" fillId="65" borderId="0" xfId="0" applyNumberFormat="1" applyFont="1" applyFill="1"/>
    <xf numFmtId="0" fontId="137" fillId="57" borderId="50" xfId="0" applyFont="1" applyFill="1" applyBorder="1"/>
    <xf numFmtId="169" fontId="137" fillId="66" borderId="51" xfId="33" applyNumberFormat="1" applyFont="1" applyFill="1" applyBorder="1" applyProtection="1">
      <protection/>
    </xf>
    <xf numFmtId="169" fontId="137" fillId="66" borderId="52" xfId="33" applyNumberFormat="1" applyFont="1" applyFill="1" applyBorder="1" applyProtection="1">
      <protection/>
    </xf>
    <xf numFmtId="169" fontId="137" fillId="66" borderId="50" xfId="33" applyNumberFormat="1" applyFont="1" applyFill="1" applyBorder="1" applyProtection="1">
      <protection/>
    </xf>
    <xf numFmtId="169" fontId="24" fillId="57" borderId="0" xfId="0" applyNumberFormat="1" applyFont="1" applyFill="1"/>
    <xf numFmtId="169" fontId="137" fillId="66" borderId="34" xfId="33" applyNumberFormat="1" applyFont="1" applyFill="1" applyBorder="1" applyProtection="1">
      <protection/>
    </xf>
    <xf numFmtId="169" fontId="0" fillId="57" borderId="0" xfId="0" applyNumberFormat="1" applyFill="1"/>
    <xf numFmtId="169" fontId="0" fillId="65" borderId="0" xfId="0" applyNumberFormat="1" applyFill="1"/>
    <xf numFmtId="0" fontId="139" fillId="57" borderId="0" xfId="0" applyFont="1" applyFill="1"/>
    <xf numFmtId="14" fontId="139" fillId="57" borderId="0" xfId="0" applyNumberFormat="1" applyFont="1" applyFill="1"/>
    <xf numFmtId="39" fontId="30" fillId="57" borderId="0" xfId="0" applyNumberFormat="1" applyFont="1" applyFill="1"/>
    <xf numFmtId="0" fontId="140" fillId="57" borderId="0" xfId="0" applyFont="1" applyFill="1"/>
    <xf numFmtId="0" fontId="141" fillId="57" borderId="0" xfId="0" applyFont="1" applyFill="1" applyAlignment="1">
      <alignment horizontal="left" vertical="center"/>
    </xf>
    <xf numFmtId="0" fontId="141" fillId="57" borderId="0" xfId="0" applyFont="1" applyFill="1"/>
    <xf numFmtId="0" fontId="142" fillId="57" borderId="0" xfId="0" applyFont="1" applyFill="1"/>
    <xf numFmtId="14" fontId="142" fillId="57" borderId="0" xfId="0" applyNumberFormat="1" applyFont="1" applyFill="1"/>
    <xf numFmtId="14" fontId="126" fillId="57" borderId="0" xfId="0" applyNumberFormat="1" applyFont="1" applyFill="1"/>
    <xf numFmtId="0" fontId="143" fillId="57" borderId="0" xfId="0" applyFont="1" applyFill="1"/>
    <xf numFmtId="0" fontId="144" fillId="57" borderId="0" xfId="0" applyFont="1" applyFill="1" applyAlignment="1">
      <alignment horizontal="right"/>
    </xf>
    <xf numFmtId="43" fontId="144" fillId="57" borderId="0" xfId="33" applyFont="1" applyFill="1" applyBorder="1" applyAlignment="1" applyProtection="1">
      <alignment horizontal="right"/>
      <protection/>
    </xf>
    <xf numFmtId="14" fontId="145" fillId="57" borderId="0" xfId="0" applyNumberFormat="1" applyFont="1" applyFill="1"/>
    <xf numFmtId="39" fontId="30" fillId="57" borderId="0" xfId="0" applyNumberFormat="1" applyFont="1" applyFill="1" applyAlignment="1">
      <alignment horizontal="left"/>
    </xf>
    <xf numFmtId="0" fontId="146" fillId="57" borderId="0" xfId="0" applyFont="1" applyFill="1"/>
    <xf numFmtId="43" fontId="147" fillId="57" borderId="0" xfId="34" applyNumberFormat="1" applyFont="1" applyFill="1" applyAlignment="1">
      <alignment horizontal="right"/>
    </xf>
    <xf numFmtId="0" fontId="0" fillId="57" borderId="0" xfId="0" applyFill="1" applyProtection="1">
      <protection locked="0"/>
    </xf>
    <xf numFmtId="14" fontId="0" fillId="57" borderId="0" xfId="0" applyNumberFormat="1" applyFill="1" applyProtection="1">
      <protection locked="0"/>
    </xf>
    <xf numFmtId="0" fontId="0" fillId="65" borderId="0" xfId="0" applyFont="1" applyFill="1"/>
    <xf numFmtId="14" fontId="0" fillId="0" borderId="0" xfId="0" applyNumberFormat="1"/>
    <xf numFmtId="0" fontId="30" fillId="57" borderId="0" xfId="0" applyFont="1" applyFill="1" applyAlignment="1">
      <alignment vertical="center"/>
    </xf>
    <xf numFmtId="43" fontId="129" fillId="57" borderId="0" xfId="33" applyFont="1" applyFill="1" applyAlignment="1">
      <alignment/>
    </xf>
    <xf numFmtId="0" fontId="132" fillId="59" borderId="53" xfId="0" applyFont="1" applyFill="1" applyBorder="1"/>
    <xf numFmtId="0" fontId="132" fillId="59" borderId="33" xfId="0" applyFont="1" applyFill="1" applyBorder="1" applyAlignment="1">
      <alignment horizontal="center"/>
    </xf>
    <xf numFmtId="0" fontId="132" fillId="59" borderId="41" xfId="0" applyFont="1" applyFill="1" applyBorder="1" applyAlignment="1">
      <alignment horizontal="center"/>
    </xf>
    <xf numFmtId="0" fontId="148" fillId="59" borderId="28" xfId="0" applyFont="1" applyFill="1" applyBorder="1"/>
    <xf numFmtId="0" fontId="132" fillId="59" borderId="54" xfId="0" applyFont="1" applyFill="1" applyBorder="1" applyAlignment="1">
      <alignment horizontal="center"/>
    </xf>
    <xf numFmtId="0" fontId="132" fillId="59" borderId="28" xfId="0" applyFont="1" applyFill="1" applyBorder="1" applyAlignment="1">
      <alignment horizontal="center"/>
    </xf>
    <xf numFmtId="0" fontId="132" fillId="59" borderId="46" xfId="0" applyFont="1" applyFill="1" applyBorder="1" applyAlignment="1" quotePrefix="1">
      <alignment horizontal="center"/>
    </xf>
    <xf numFmtId="0" fontId="148" fillId="59" borderId="46" xfId="0" applyFont="1" applyFill="1" applyBorder="1" applyAlignment="1">
      <alignment horizontal="center"/>
    </xf>
    <xf numFmtId="0" fontId="148" fillId="59" borderId="46" xfId="0" applyFont="1" applyFill="1" applyBorder="1"/>
    <xf numFmtId="0" fontId="132" fillId="59" borderId="48" xfId="0" applyFont="1" applyFill="1" applyBorder="1" applyAlignment="1" quotePrefix="1">
      <alignment horizontal="center"/>
    </xf>
    <xf numFmtId="0" fontId="132" fillId="59" borderId="27" xfId="0" applyFont="1" applyFill="1" applyBorder="1" applyAlignment="1" quotePrefix="1">
      <alignment horizontal="center"/>
    </xf>
    <xf numFmtId="0" fontId="137" fillId="67" borderId="46" xfId="0" applyFont="1" applyFill="1" applyBorder="1"/>
    <xf numFmtId="199" fontId="134" fillId="67" borderId="33" xfId="38" applyNumberFormat="1" applyFont="1" applyFill="1" applyBorder="1" applyProtection="1">
      <protection/>
    </xf>
    <xf numFmtId="199" fontId="134" fillId="67" borderId="54" xfId="38" applyNumberFormat="1" applyFont="1" applyFill="1" applyBorder="1" applyProtection="1">
      <protection/>
    </xf>
    <xf numFmtId="199" fontId="134" fillId="67" borderId="27" xfId="38" applyNumberFormat="1" applyFont="1" applyFill="1" applyBorder="1" applyProtection="1">
      <protection/>
    </xf>
    <xf numFmtId="0" fontId="136" fillId="0" borderId="46" xfId="0" applyFont="1" applyBorder="1" applyProtection="1">
      <protection locked="0"/>
    </xf>
    <xf numFmtId="200" fontId="134" fillId="0" borderId="33" xfId="38" applyNumberFormat="1" applyFont="1" applyFill="1" applyBorder="1" applyProtection="1">
      <protection locked="0"/>
    </xf>
    <xf numFmtId="200" fontId="134" fillId="0" borderId="54" xfId="38" applyNumberFormat="1" applyFont="1" applyFill="1" applyBorder="1" applyProtection="1">
      <protection locked="0"/>
    </xf>
    <xf numFmtId="200" fontId="134" fillId="0" borderId="27" xfId="38" applyNumberFormat="1" applyFont="1" applyFill="1" applyBorder="1" applyProtection="1">
      <protection/>
    </xf>
    <xf numFmtId="200" fontId="137" fillId="0" borderId="27" xfId="38" applyNumberFormat="1" applyFont="1" applyFill="1" applyBorder="1" applyAlignment="1" applyProtection="1">
      <alignment/>
      <protection/>
    </xf>
    <xf numFmtId="200" fontId="149" fillId="0" borderId="27" xfId="38" applyNumberFormat="1" applyFont="1" applyFill="1" applyBorder="1" applyProtection="1">
      <protection/>
    </xf>
    <xf numFmtId="200" fontId="137" fillId="0" borderId="34" xfId="38" applyNumberFormat="1" applyFont="1" applyFill="1" applyBorder="1" applyAlignment="1" applyProtection="1">
      <alignment/>
      <protection/>
    </xf>
    <xf numFmtId="0" fontId="137" fillId="57" borderId="0" xfId="0" applyFont="1" applyFill="1"/>
    <xf numFmtId="200" fontId="137" fillId="57" borderId="0" xfId="0" applyNumberFormat="1" applyFont="1" applyFill="1"/>
    <xf numFmtId="0" fontId="137" fillId="0" borderId="55" xfId="0" applyFont="1" applyBorder="1" applyAlignment="1">
      <alignment horizontal="left"/>
    </xf>
    <xf numFmtId="0" fontId="137" fillId="0" borderId="56" xfId="0" applyFont="1" applyBorder="1" applyAlignment="1">
      <alignment horizontal="fill" vertical="center"/>
    </xf>
    <xf numFmtId="0" fontId="137" fillId="0" borderId="56" xfId="0" applyFont="1" applyBorder="1" applyAlignment="1">
      <alignment horizontal="center" vertical="center"/>
    </xf>
    <xf numFmtId="200" fontId="137" fillId="66" borderId="56" xfId="38" applyNumberFormat="1" applyFont="1" applyFill="1" applyBorder="1" applyAlignment="1" applyProtection="1">
      <alignment/>
      <protection/>
    </xf>
    <xf numFmtId="200" fontId="137" fillId="66" borderId="57" xfId="38" applyNumberFormat="1" applyFont="1" applyFill="1" applyBorder="1" applyAlignment="1" applyProtection="1">
      <alignment/>
      <protection/>
    </xf>
    <xf numFmtId="199" fontId="149" fillId="0" borderId="35" xfId="38" applyNumberFormat="1" applyFont="1" applyFill="1" applyBorder="1" applyAlignment="1" applyProtection="1">
      <alignment/>
      <protection/>
    </xf>
    <xf numFmtId="199" fontId="149" fillId="0" borderId="34" xfId="38" applyNumberFormat="1" applyFont="1" applyFill="1" applyBorder="1" applyAlignment="1" applyProtection="1">
      <alignment/>
      <protection/>
    </xf>
    <xf numFmtId="0" fontId="125" fillId="65" borderId="0" xfId="0" applyFont="1" applyFill="1"/>
    <xf numFmtId="0" fontId="125" fillId="57" borderId="0" xfId="0" applyFont="1" applyFill="1"/>
    <xf numFmtId="0" fontId="132" fillId="57" borderId="0" xfId="0" applyFont="1" applyFill="1" applyAlignment="1">
      <alignment horizontal="left"/>
    </xf>
    <xf numFmtId="0" fontId="148" fillId="57" borderId="0" xfId="0" applyFont="1" applyFill="1" applyAlignment="1">
      <alignment horizontal="fill" vertical="center"/>
    </xf>
    <xf numFmtId="199" fontId="148" fillId="57" borderId="0" xfId="38" applyNumberFormat="1" applyFont="1" applyFill="1" applyBorder="1" applyAlignment="1" applyProtection="1">
      <alignment/>
      <protection/>
    </xf>
    <xf numFmtId="199" fontId="149" fillId="57" borderId="0" xfId="38" applyNumberFormat="1" applyFont="1" applyFill="1" applyBorder="1" applyAlignment="1" applyProtection="1">
      <alignment/>
      <protection/>
    </xf>
    <xf numFmtId="0" fontId="125" fillId="0" borderId="0" xfId="0" applyFont="1"/>
    <xf numFmtId="0" fontId="144" fillId="57" borderId="0" xfId="0" applyFont="1" applyFill="1" applyAlignment="1">
      <alignment horizontal="left"/>
    </xf>
    <xf numFmtId="0" fontId="149" fillId="57" borderId="0" xfId="0" applyFont="1" applyFill="1" applyAlignment="1">
      <alignment horizontal="fill" vertical="center"/>
    </xf>
    <xf numFmtId="0" fontId="142" fillId="57" borderId="0" xfId="0" applyFont="1" applyFill="1" applyAlignment="1">
      <alignment horizontal="right"/>
    </xf>
    <xf numFmtId="0" fontId="145" fillId="57" borderId="0" xfId="0" applyFont="1" applyFill="1"/>
    <xf numFmtId="0" fontId="132" fillId="59" borderId="7" xfId="0" applyFont="1" applyFill="1" applyBorder="1" applyAlignment="1" quotePrefix="1">
      <alignment horizontal="center"/>
    </xf>
    <xf numFmtId="0" fontId="132" fillId="59" borderId="54" xfId="0" applyFont="1" applyFill="1" applyBorder="1" applyAlignment="1" quotePrefix="1">
      <alignment horizontal="center"/>
    </xf>
    <xf numFmtId="0" fontId="145" fillId="57" borderId="0" xfId="0" applyFont="1" applyFill="1" applyAlignment="1">
      <alignment horizontal="left" vertical="center"/>
    </xf>
    <xf numFmtId="200" fontId="28" fillId="66" borderId="58" xfId="38" applyNumberFormat="1" applyFont="1" applyFill="1" applyBorder="1" applyAlignment="1" applyProtection="1">
      <alignment horizontal="center"/>
      <protection locked="0"/>
    </xf>
    <xf numFmtId="200" fontId="28" fillId="66" borderId="59" xfId="38" applyNumberFormat="1" applyFont="1" applyFill="1" applyBorder="1" applyAlignment="1" applyProtection="1">
      <alignment horizontal="center"/>
      <protection locked="0"/>
    </xf>
    <xf numFmtId="0" fontId="139" fillId="68" borderId="0" xfId="0" applyFont="1" applyFill="1"/>
    <xf numFmtId="0" fontId="151" fillId="68" borderId="0" xfId="0" applyFont="1" applyFill="1"/>
    <xf numFmtId="0" fontId="145" fillId="57" borderId="0" xfId="0" applyFont="1" applyFill="1" applyAlignment="1">
      <alignment horizontal="right" vertical="center"/>
    </xf>
    <xf numFmtId="0" fontId="0" fillId="68" borderId="0" xfId="0" applyFill="1"/>
    <xf numFmtId="0" fontId="30" fillId="57" borderId="0" xfId="0" applyFont="1" applyFill="1" applyProtection="1">
      <protection locked="0"/>
    </xf>
    <xf numFmtId="37" fontId="152" fillId="57" borderId="0" xfId="0" applyNumberFormat="1" applyFont="1" applyFill="1" applyProtection="1">
      <protection locked="0"/>
    </xf>
    <xf numFmtId="0" fontId="153" fillId="57" borderId="0" xfId="0" applyFont="1" applyFill="1" applyAlignment="1">
      <alignment horizontal="left"/>
    </xf>
    <xf numFmtId="0" fontId="154" fillId="57" borderId="0" xfId="0" applyFont="1" applyFill="1"/>
    <xf numFmtId="43" fontId="155" fillId="57" borderId="0" xfId="34" applyNumberFormat="1" applyFont="1" applyFill="1" applyAlignment="1">
      <alignment horizontal="right"/>
    </xf>
    <xf numFmtId="0" fontId="29" fillId="57" borderId="0" xfId="0" applyFont="1" applyFill="1" applyAlignment="1">
      <alignment horizontal="right" vertical="center"/>
    </xf>
    <xf numFmtId="0" fontId="156" fillId="57" borderId="0" xfId="0" applyFont="1" applyFill="1" applyAlignment="1">
      <alignment horizontal="left" vertical="center"/>
    </xf>
    <xf numFmtId="0" fontId="131" fillId="65" borderId="0" xfId="0" applyFont="1" applyFill="1" applyAlignment="1">
      <alignment vertical="center"/>
    </xf>
    <xf numFmtId="0" fontId="131" fillId="57" borderId="0" xfId="0" applyFont="1" applyFill="1" applyAlignment="1">
      <alignment vertical="center"/>
    </xf>
    <xf numFmtId="0" fontId="31" fillId="57" borderId="0" xfId="0" applyFont="1" applyFill="1" applyAlignment="1">
      <alignment vertical="center"/>
    </xf>
    <xf numFmtId="0" fontId="31" fillId="57" borderId="0" xfId="0" applyFont="1" applyFill="1" applyAlignment="1">
      <alignment horizontal="center" vertical="center"/>
    </xf>
    <xf numFmtId="0" fontId="31" fillId="57" borderId="0" xfId="0" applyFont="1" applyFill="1" applyAlignment="1">
      <alignment horizontal="left" vertical="center"/>
    </xf>
    <xf numFmtId="0" fontId="131" fillId="0" borderId="0" xfId="0" applyFont="1" applyAlignment="1">
      <alignment vertical="center"/>
    </xf>
    <xf numFmtId="0" fontId="132" fillId="59" borderId="43" xfId="0" applyFont="1" applyFill="1" applyBorder="1" applyAlignment="1">
      <alignment vertical="center"/>
    </xf>
    <xf numFmtId="0" fontId="132" fillId="59" borderId="53" xfId="0" applyFont="1" applyFill="1" applyBorder="1" applyAlignment="1">
      <alignment vertical="center"/>
    </xf>
    <xf numFmtId="0" fontId="132" fillId="59" borderId="45" xfId="0" applyFont="1" applyFill="1" applyBorder="1" applyAlignment="1">
      <alignment vertical="center"/>
    </xf>
    <xf numFmtId="0" fontId="132" fillId="59" borderId="35" xfId="0" applyFont="1" applyFill="1" applyBorder="1"/>
    <xf numFmtId="0" fontId="148" fillId="59" borderId="27" xfId="0" applyFont="1" applyFill="1" applyBorder="1"/>
    <xf numFmtId="0" fontId="148" fillId="59" borderId="0" xfId="0" applyFont="1" applyFill="1"/>
    <xf numFmtId="0" fontId="148" fillId="59" borderId="41" xfId="0" applyFont="1" applyFill="1" applyBorder="1"/>
    <xf numFmtId="0" fontId="132" fillId="59" borderId="33" xfId="0" applyFont="1" applyFill="1" applyBorder="1" applyAlignment="1">
      <alignment vertical="center"/>
    </xf>
    <xf numFmtId="0" fontId="132" fillId="59" borderId="54" xfId="0" applyFont="1" applyFill="1" applyBorder="1" applyAlignment="1">
      <alignment horizontal="center" vertical="center"/>
    </xf>
    <xf numFmtId="0" fontId="132" fillId="59" borderId="46" xfId="0" applyFont="1" applyFill="1" applyBorder="1" applyAlignment="1">
      <alignment horizontal="center" vertical="center"/>
    </xf>
    <xf numFmtId="0" fontId="132" fillId="59" borderId="0" xfId="0" applyFont="1" applyFill="1" applyAlignment="1">
      <alignment horizontal="center" vertical="center"/>
    </xf>
    <xf numFmtId="0" fontId="132" fillId="59" borderId="28" xfId="0" applyFont="1" applyFill="1" applyBorder="1" applyAlignment="1">
      <alignment horizontal="center" vertical="center"/>
    </xf>
    <xf numFmtId="0" fontId="143" fillId="59" borderId="27" xfId="0" applyFont="1" applyFill="1" applyBorder="1"/>
    <xf numFmtId="0" fontId="132" fillId="59" borderId="60" xfId="0" applyFont="1" applyFill="1" applyBorder="1" applyAlignment="1" quotePrefix="1">
      <alignment horizontal="center"/>
    </xf>
    <xf numFmtId="0" fontId="29" fillId="67" borderId="46" xfId="0" applyFont="1" applyFill="1" applyBorder="1"/>
    <xf numFmtId="165" fontId="157" fillId="67" borderId="54" xfId="38" applyFont="1" applyFill="1" applyBorder="1" applyProtection="1">
      <protection/>
    </xf>
    <xf numFmtId="165" fontId="157" fillId="67" borderId="0" xfId="38" applyFont="1" applyFill="1" applyBorder="1" applyProtection="1">
      <protection/>
    </xf>
    <xf numFmtId="165" fontId="157" fillId="67" borderId="46" xfId="38" applyFont="1" applyFill="1" applyBorder="1" applyProtection="1">
      <protection/>
    </xf>
    <xf numFmtId="199" fontId="30" fillId="67" borderId="27" xfId="38" applyNumberFormat="1" applyFont="1" applyFill="1" applyBorder="1" applyProtection="1">
      <protection/>
    </xf>
    <xf numFmtId="0" fontId="29" fillId="0" borderId="46" xfId="0" applyFont="1" applyBorder="1" applyProtection="1">
      <protection locked="0"/>
    </xf>
    <xf numFmtId="199" fontId="30" fillId="0" borderId="54" xfId="38" applyNumberFormat="1" applyFont="1" applyFill="1" applyBorder="1" applyAlignment="1" applyProtection="1">
      <alignment/>
      <protection locked="0"/>
    </xf>
    <xf numFmtId="199" fontId="30" fillId="0" borderId="0" xfId="38" applyNumberFormat="1" applyFont="1" applyFill="1" applyBorder="1" applyProtection="1">
      <protection locked="0"/>
    </xf>
    <xf numFmtId="165" fontId="30" fillId="0" borderId="46" xfId="38" applyFont="1" applyFill="1" applyBorder="1" applyProtection="1">
      <protection locked="0"/>
    </xf>
    <xf numFmtId="199" fontId="30" fillId="57" borderId="27" xfId="38" applyNumberFormat="1" applyFont="1" applyFill="1" applyBorder="1" applyProtection="1">
      <protection/>
    </xf>
    <xf numFmtId="199" fontId="30" fillId="0" borderId="54" xfId="38" applyNumberFormat="1" applyFont="1" applyFill="1" applyBorder="1" applyProtection="1">
      <protection locked="0"/>
    </xf>
    <xf numFmtId="0" fontId="30" fillId="0" borderId="46" xfId="0" applyFont="1" applyBorder="1" applyProtection="1">
      <protection locked="0"/>
    </xf>
    <xf numFmtId="200" fontId="30" fillId="0" borderId="54" xfId="38" applyNumberFormat="1" applyFont="1" applyFill="1" applyBorder="1" applyAlignment="1" applyProtection="1">
      <alignment/>
      <protection locked="0"/>
    </xf>
    <xf numFmtId="200" fontId="30" fillId="0" borderId="0" xfId="38" applyNumberFormat="1" applyFont="1" applyFill="1" applyBorder="1" applyAlignment="1" applyProtection="1">
      <alignment/>
      <protection locked="0"/>
    </xf>
    <xf numFmtId="200" fontId="30" fillId="0" borderId="46" xfId="38" applyNumberFormat="1" applyFont="1" applyFill="1" applyBorder="1" applyProtection="1">
      <protection locked="0"/>
    </xf>
    <xf numFmtId="200" fontId="30" fillId="66" borderId="27" xfId="38" applyNumberFormat="1" applyFont="1" applyFill="1" applyBorder="1" applyProtection="1">
      <protection/>
    </xf>
    <xf numFmtId="200" fontId="30" fillId="0" borderId="54" xfId="38" applyNumberFormat="1" applyFont="1" applyFill="1" applyBorder="1" applyProtection="1">
      <protection locked="0"/>
    </xf>
    <xf numFmtId="200" fontId="30" fillId="0" borderId="27" xfId="38" applyNumberFormat="1" applyFont="1" applyFill="1" applyBorder="1" applyProtection="1">
      <protection/>
    </xf>
    <xf numFmtId="200" fontId="30" fillId="0" borderId="0" xfId="38" applyNumberFormat="1" applyFont="1" applyFill="1" applyBorder="1" applyProtection="1">
      <protection locked="0"/>
    </xf>
    <xf numFmtId="200" fontId="30" fillId="57" borderId="27" xfId="38" applyNumberFormat="1" applyFont="1" applyFill="1" applyBorder="1" applyProtection="1">
      <protection/>
    </xf>
    <xf numFmtId="200" fontId="29" fillId="0" borderId="27" xfId="38" applyNumberFormat="1" applyFont="1" applyFill="1" applyBorder="1" applyAlignment="1" applyProtection="1">
      <alignment/>
      <protection/>
    </xf>
    <xf numFmtId="200" fontId="157" fillId="67" borderId="54" xfId="38" applyNumberFormat="1" applyFont="1" applyFill="1" applyBorder="1" applyProtection="1">
      <protection/>
    </xf>
    <xf numFmtId="200" fontId="157" fillId="67" borderId="0" xfId="38" applyNumberFormat="1" applyFont="1" applyFill="1" applyBorder="1" applyProtection="1">
      <protection/>
    </xf>
    <xf numFmtId="200" fontId="157" fillId="67" borderId="46" xfId="38" applyNumberFormat="1" applyFont="1" applyFill="1" applyBorder="1" applyProtection="1">
      <protection/>
    </xf>
    <xf numFmtId="200" fontId="30" fillId="57" borderId="54" xfId="38" applyNumberFormat="1" applyFont="1" applyFill="1" applyBorder="1" applyProtection="1">
      <protection locked="0"/>
    </xf>
    <xf numFmtId="200" fontId="29" fillId="0" borderId="34" xfId="38" applyNumberFormat="1" applyFont="1" applyFill="1" applyBorder="1" applyAlignment="1" applyProtection="1">
      <alignment/>
      <protection/>
    </xf>
    <xf numFmtId="0" fontId="127" fillId="65" borderId="0" xfId="0" applyFont="1" applyFill="1"/>
    <xf numFmtId="0" fontId="127" fillId="57" borderId="0" xfId="0" applyFont="1" applyFill="1"/>
    <xf numFmtId="37" fontId="29" fillId="57" borderId="0" xfId="0" applyNumberFormat="1" applyFont="1" applyFill="1"/>
    <xf numFmtId="200" fontId="29" fillId="57" borderId="0" xfId="0" applyNumberFormat="1" applyFont="1" applyFill="1"/>
    <xf numFmtId="200" fontId="157" fillId="57" borderId="0" xfId="0" applyNumberFormat="1" applyFont="1" applyFill="1"/>
    <xf numFmtId="0" fontId="127" fillId="0" borderId="0" xfId="0" applyFont="1"/>
    <xf numFmtId="0" fontId="29" fillId="57" borderId="43" xfId="0" applyFont="1" applyFill="1" applyBorder="1" applyAlignment="1">
      <alignment horizontal="left"/>
    </xf>
    <xf numFmtId="0" fontId="30" fillId="57" borderId="56" xfId="0" applyFont="1" applyFill="1" applyBorder="1" applyAlignment="1">
      <alignment horizontal="fill" vertical="center"/>
    </xf>
    <xf numFmtId="0" fontId="30" fillId="57" borderId="61" xfId="0" applyFont="1" applyFill="1" applyBorder="1" applyAlignment="1">
      <alignment horizontal="center" vertical="center"/>
    </xf>
    <xf numFmtId="200" fontId="29" fillId="66" borderId="43" xfId="38" applyNumberFormat="1" applyFont="1" applyFill="1" applyBorder="1" applyAlignment="1" applyProtection="1">
      <alignment/>
      <protection/>
    </xf>
    <xf numFmtId="200" fontId="29" fillId="66" borderId="62" xfId="38" applyNumberFormat="1" applyFont="1" applyFill="1" applyBorder="1" applyAlignment="1" applyProtection="1">
      <alignment/>
      <protection/>
    </xf>
    <xf numFmtId="200" fontId="29" fillId="0" borderId="35" xfId="38" applyNumberFormat="1" applyFont="1" applyFill="1" applyBorder="1" applyAlignment="1" applyProtection="1">
      <alignment/>
      <protection/>
    </xf>
    <xf numFmtId="0" fontId="27" fillId="65" borderId="0" xfId="0" applyFont="1" applyFill="1"/>
    <xf numFmtId="0" fontId="27" fillId="57" borderId="0" xfId="0" applyFont="1" applyFill="1"/>
    <xf numFmtId="0" fontId="132" fillId="59" borderId="43" xfId="0" applyFont="1" applyFill="1" applyBorder="1" applyAlignment="1">
      <alignment horizontal="center"/>
    </xf>
    <xf numFmtId="0" fontId="132" fillId="59" borderId="63" xfId="0" applyFont="1" applyFill="1" applyBorder="1" applyAlignment="1">
      <alignment horizontal="center"/>
    </xf>
    <xf numFmtId="0" fontId="132" fillId="59" borderId="53" xfId="0" applyFont="1" applyFill="1" applyBorder="1" applyAlignment="1">
      <alignment horizontal="center"/>
    </xf>
    <xf numFmtId="0" fontId="132" fillId="59" borderId="56" xfId="0" applyFont="1" applyFill="1" applyBorder="1" applyAlignment="1">
      <alignment horizontal="center"/>
    </xf>
    <xf numFmtId="0" fontId="132" fillId="59" borderId="57" xfId="0" applyFont="1" applyFill="1" applyBorder="1" applyAlignment="1">
      <alignment horizontal="center"/>
    </xf>
    <xf numFmtId="37" fontId="153" fillId="57" borderId="0" xfId="0" applyNumberFormat="1" applyFont="1" applyFill="1" applyProtection="1">
      <protection locked="0"/>
    </xf>
    <xf numFmtId="0" fontId="131" fillId="57" borderId="0" xfId="0" applyFont="1" applyFill="1" applyAlignment="1">
      <alignment horizontal="left" vertical="center"/>
    </xf>
    <xf numFmtId="0" fontId="132" fillId="69" borderId="42" xfId="0" applyFont="1" applyFill="1" applyBorder="1" applyAlignment="1">
      <alignment horizontal="center"/>
    </xf>
    <xf numFmtId="0" fontId="132" fillId="69" borderId="46" xfId="0" applyFont="1" applyFill="1" applyBorder="1" applyAlignment="1">
      <alignment horizontal="center"/>
    </xf>
    <xf numFmtId="0" fontId="132" fillId="69" borderId="54" xfId="0" applyFont="1" applyFill="1" applyBorder="1" applyAlignment="1">
      <alignment horizontal="center"/>
    </xf>
    <xf numFmtId="0" fontId="148" fillId="59" borderId="33" xfId="0" applyFont="1" applyFill="1" applyBorder="1"/>
    <xf numFmtId="0" fontId="132" fillId="69" borderId="48" xfId="0" applyFont="1" applyFill="1" applyBorder="1" applyAlignment="1">
      <alignment horizontal="center"/>
    </xf>
    <xf numFmtId="0" fontId="29" fillId="57" borderId="60" xfId="0" applyFont="1" applyFill="1" applyBorder="1" applyAlignment="1" quotePrefix="1">
      <alignment horizontal="center"/>
    </xf>
    <xf numFmtId="165" fontId="138" fillId="67" borderId="46" xfId="38" applyFont="1" applyFill="1" applyBorder="1" applyProtection="1">
      <protection/>
    </xf>
    <xf numFmtId="165" fontId="138" fillId="67" borderId="54" xfId="38" applyFont="1" applyFill="1" applyBorder="1" applyProtection="1">
      <protection/>
    </xf>
    <xf numFmtId="199" fontId="29" fillId="67" borderId="46" xfId="38" applyNumberFormat="1" applyFont="1" applyFill="1" applyBorder="1" applyProtection="1">
      <protection/>
    </xf>
    <xf numFmtId="199" fontId="29" fillId="67" borderId="54" xfId="38" applyNumberFormat="1" applyFont="1" applyFill="1" applyBorder="1" applyProtection="1">
      <protection/>
    </xf>
    <xf numFmtId="199" fontId="29" fillId="67" borderId="27" xfId="38" applyNumberFormat="1" applyFont="1" applyFill="1" applyBorder="1" applyProtection="1">
      <protection/>
    </xf>
    <xf numFmtId="199" fontId="30" fillId="0" borderId="46" xfId="38" applyNumberFormat="1" applyFont="1" applyFill="1" applyBorder="1" applyAlignment="1" applyProtection="1">
      <alignment/>
      <protection locked="0"/>
    </xf>
    <xf numFmtId="199" fontId="30" fillId="66" borderId="46" xfId="38" applyNumberFormat="1" applyFont="1" applyFill="1" applyBorder="1" applyProtection="1">
      <protection/>
    </xf>
    <xf numFmtId="199" fontId="30" fillId="0" borderId="27" xfId="38" applyNumberFormat="1" applyFont="1" applyFill="1" applyBorder="1" applyAlignment="1" applyProtection="1">
      <alignment/>
      <protection/>
    </xf>
    <xf numFmtId="199" fontId="29" fillId="0" borderId="27" xfId="38" applyNumberFormat="1" applyFont="1" applyFill="1" applyBorder="1" applyAlignment="1" applyProtection="1">
      <alignment/>
      <protection/>
    </xf>
    <xf numFmtId="0" fontId="30" fillId="0" borderId="46" xfId="0" applyFont="1" applyBorder="1" applyAlignment="1" applyProtection="1">
      <alignment wrapText="1"/>
      <protection locked="0"/>
    </xf>
    <xf numFmtId="0" fontId="157" fillId="57" borderId="0" xfId="0" applyFont="1" applyFill="1"/>
    <xf numFmtId="199" fontId="29" fillId="66" borderId="55" xfId="38" applyNumberFormat="1" applyFont="1" applyFill="1" applyBorder="1" applyAlignment="1" applyProtection="1">
      <alignment/>
      <protection/>
    </xf>
    <xf numFmtId="199" fontId="29" fillId="66" borderId="53" xfId="38" applyNumberFormat="1" applyFont="1" applyFill="1" applyBorder="1" applyAlignment="1" applyProtection="1">
      <alignment/>
      <protection/>
    </xf>
    <xf numFmtId="199" fontId="29" fillId="66" borderId="45" xfId="38" applyNumberFormat="1" applyFont="1" applyFill="1" applyBorder="1" applyAlignment="1" applyProtection="1">
      <alignment/>
      <protection/>
    </xf>
    <xf numFmtId="199" fontId="29" fillId="0" borderId="35" xfId="38" applyNumberFormat="1" applyFont="1" applyFill="1" applyBorder="1" applyAlignment="1" applyProtection="1">
      <alignment/>
      <protection/>
    </xf>
    <xf numFmtId="199" fontId="29" fillId="0" borderId="34" xfId="38" applyNumberFormat="1" applyFont="1" applyFill="1" applyBorder="1" applyAlignment="1" applyProtection="1">
      <alignment/>
      <protection/>
    </xf>
    <xf numFmtId="0" fontId="29" fillId="57" borderId="0" xfId="0" applyFont="1" applyFill="1" applyAlignment="1">
      <alignment horizontal="left"/>
    </xf>
    <xf numFmtId="0" fontId="30" fillId="57" borderId="0" xfId="0" applyFont="1" applyFill="1" applyAlignment="1">
      <alignment horizontal="fill" vertical="center"/>
    </xf>
    <xf numFmtId="199" fontId="30" fillId="57" borderId="0" xfId="38" applyNumberFormat="1" applyFont="1" applyFill="1" applyBorder="1" applyAlignment="1" applyProtection="1">
      <alignment/>
      <protection/>
    </xf>
    <xf numFmtId="0" fontId="29" fillId="57" borderId="0" xfId="0" applyFont="1" applyFill="1"/>
    <xf numFmtId="0" fontId="134" fillId="57" borderId="0" xfId="0" applyFont="1" applyFill="1"/>
    <xf numFmtId="0" fontId="158" fillId="57" borderId="0" xfId="0" applyFont="1" applyFill="1"/>
    <xf numFmtId="199" fontId="136" fillId="57" borderId="7" xfId="38" applyNumberFormat="1" applyFont="1" applyFill="1" applyBorder="1" applyAlignment="1" applyProtection="1">
      <alignment/>
      <protection/>
    </xf>
    <xf numFmtId="0" fontId="24" fillId="57" borderId="0" xfId="0" applyFont="1" applyFill="1"/>
    <xf numFmtId="200" fontId="29" fillId="66" borderId="58" xfId="38" applyNumberFormat="1" applyFont="1" applyFill="1" applyBorder="1" applyAlignment="1" applyProtection="1">
      <alignment horizontal="center"/>
      <protection/>
    </xf>
    <xf numFmtId="200" fontId="29" fillId="66" borderId="59" xfId="38" applyNumberFormat="1" applyFont="1" applyFill="1" applyBorder="1" applyAlignment="1" applyProtection="1">
      <alignment horizontal="center"/>
      <protection/>
    </xf>
    <xf numFmtId="37" fontId="30" fillId="57" borderId="0" xfId="0" applyNumberFormat="1" applyFont="1" applyFill="1" applyProtection="1">
      <protection locked="0"/>
    </xf>
    <xf numFmtId="0" fontId="131" fillId="68" borderId="0" xfId="0" applyFont="1" applyFill="1" applyAlignment="1">
      <alignment vertical="center"/>
    </xf>
    <xf numFmtId="0" fontId="131" fillId="68" borderId="0" xfId="0" applyFont="1" applyFill="1" applyAlignment="1">
      <alignment horizontal="center" vertical="center"/>
    </xf>
    <xf numFmtId="0" fontId="131" fillId="70" borderId="0" xfId="0" applyFont="1" applyFill="1" applyAlignment="1">
      <alignment vertical="center"/>
    </xf>
    <xf numFmtId="0" fontId="132" fillId="59" borderId="33" xfId="0" applyFont="1" applyFill="1" applyBorder="1"/>
    <xf numFmtId="0" fontId="132" fillId="59" borderId="0" xfId="0" applyFont="1" applyFill="1" applyAlignment="1">
      <alignment horizontal="center"/>
    </xf>
    <xf numFmtId="0" fontId="132" fillId="59" borderId="0" xfId="0" applyFont="1" applyFill="1" applyAlignment="1" quotePrefix="1">
      <alignment horizontal="center"/>
    </xf>
    <xf numFmtId="0" fontId="132" fillId="59" borderId="54" xfId="0" applyFont="1" applyFill="1" applyBorder="1"/>
    <xf numFmtId="0" fontId="132" fillId="69" borderId="0" xfId="0" applyFont="1" applyFill="1" applyAlignment="1">
      <alignment horizontal="center" vertical="center"/>
    </xf>
    <xf numFmtId="0" fontId="133" fillId="59" borderId="48" xfId="0" applyFont="1" applyFill="1" applyBorder="1" applyAlignment="1">
      <alignment horizontal="center" vertical="center"/>
    </xf>
    <xf numFmtId="49" fontId="138" fillId="57" borderId="60" xfId="0" applyNumberFormat="1" applyFont="1" applyFill="1" applyBorder="1" applyAlignment="1" quotePrefix="1">
      <alignment horizontal="center" vertical="center"/>
    </xf>
    <xf numFmtId="199" fontId="30" fillId="67" borderId="46" xfId="38" applyNumberFormat="1" applyFont="1" applyFill="1" applyBorder="1" applyProtection="1">
      <protection/>
    </xf>
    <xf numFmtId="165" fontId="30" fillId="67" borderId="0" xfId="38" applyFont="1" applyFill="1" applyBorder="1" applyProtection="1">
      <protection/>
    </xf>
    <xf numFmtId="165" fontId="30" fillId="67" borderId="46" xfId="38" applyFont="1" applyFill="1" applyBorder="1" applyProtection="1">
      <protection/>
    </xf>
    <xf numFmtId="199" fontId="30" fillId="67" borderId="54" xfId="38" applyNumberFormat="1" applyFont="1" applyFill="1" applyBorder="1" applyProtection="1">
      <protection/>
    </xf>
    <xf numFmtId="199" fontId="30" fillId="0" borderId="46" xfId="38" applyNumberFormat="1" applyFont="1" applyFill="1" applyBorder="1" applyProtection="1">
      <protection locked="0"/>
    </xf>
    <xf numFmtId="0" fontId="30" fillId="0" borderId="46" xfId="0" applyFont="1" applyBorder="1" applyAlignment="1" applyProtection="1">
      <alignment horizontal="left" indent="6"/>
      <protection locked="0"/>
    </xf>
    <xf numFmtId="199" fontId="30" fillId="0" borderId="27" xfId="38" applyNumberFormat="1" applyFont="1" applyFill="1" applyBorder="1" applyProtection="1">
      <protection/>
    </xf>
    <xf numFmtId="165" fontId="30" fillId="0" borderId="0" xfId="38" applyFont="1" applyFill="1" applyBorder="1" applyProtection="1">
      <protection locked="0"/>
    </xf>
    <xf numFmtId="0" fontId="138" fillId="57" borderId="0" xfId="0" applyFont="1" applyFill="1"/>
    <xf numFmtId="0" fontId="159" fillId="57" borderId="0" xfId="0" applyFont="1" applyFill="1"/>
    <xf numFmtId="199" fontId="29" fillId="66" borderId="44" xfId="38" applyNumberFormat="1" applyFont="1" applyFill="1" applyBorder="1" applyAlignment="1" applyProtection="1">
      <alignment/>
      <protection/>
    </xf>
    <xf numFmtId="0" fontId="144" fillId="68" borderId="0" xfId="0" applyFont="1" applyFill="1" applyAlignment="1">
      <alignment horizontal="center"/>
    </xf>
    <xf numFmtId="165" fontId="144" fillId="68" borderId="0" xfId="38" applyFont="1" applyFill="1" applyBorder="1" applyAlignment="1" applyProtection="1">
      <alignment horizontal="center"/>
      <protection/>
    </xf>
    <xf numFmtId="165" fontId="28" fillId="66" borderId="58" xfId="38" applyFont="1" applyFill="1" applyBorder="1" applyAlignment="1" applyProtection="1">
      <alignment horizontal="center"/>
      <protection/>
    </xf>
    <xf numFmtId="165" fontId="28" fillId="66" borderId="59" xfId="38" applyFont="1" applyFill="1" applyBorder="1" applyAlignment="1" applyProtection="1">
      <alignment horizontal="center"/>
      <protection/>
    </xf>
    <xf numFmtId="0" fontId="29" fillId="68" borderId="0" xfId="0" applyFont="1" applyFill="1"/>
    <xf numFmtId="0" fontId="144" fillId="68" borderId="0" xfId="0" applyFont="1" applyFill="1" applyAlignment="1">
      <alignment horizontal="right"/>
    </xf>
    <xf numFmtId="43" fontId="144" fillId="57" borderId="0" xfId="0" applyNumberFormat="1" applyFont="1" applyFill="1" applyAlignment="1">
      <alignment horizontal="right"/>
    </xf>
    <xf numFmtId="168" fontId="4" fillId="71" borderId="3" xfId="22" applyNumberFormat="1" applyFont="1" applyFill="1" applyBorder="1" applyAlignment="1">
      <alignment horizontal="left"/>
      <protection/>
    </xf>
    <xf numFmtId="168" fontId="4" fillId="71" borderId="30" xfId="22" applyNumberFormat="1" applyFont="1" applyFill="1" applyBorder="1" applyAlignment="1">
      <alignment horizontal="left"/>
      <protection/>
    </xf>
    <xf numFmtId="168" fontId="129" fillId="72" borderId="3" xfId="33" applyNumberFormat="1" applyFont="1" applyFill="1" applyBorder="1" applyAlignment="1">
      <alignment horizontal="left"/>
    </xf>
    <xf numFmtId="168" fontId="129" fillId="72" borderId="30" xfId="33" applyNumberFormat="1" applyFont="1" applyFill="1" applyBorder="1" applyAlignment="1">
      <alignment horizontal="left"/>
    </xf>
    <xf numFmtId="0" fontId="2" fillId="0" borderId="0" xfId="953">
      <alignment/>
      <protection/>
    </xf>
    <xf numFmtId="0" fontId="3" fillId="0" borderId="0" xfId="953" applyFont="1">
      <alignment/>
      <protection/>
    </xf>
    <xf numFmtId="0" fontId="2" fillId="0" borderId="0" xfId="953" applyFont="1">
      <alignment/>
      <protection/>
    </xf>
    <xf numFmtId="0" fontId="130" fillId="59" borderId="33" xfId="33" applyNumberFormat="1" applyFont="1" applyFill="1" applyBorder="1" applyAlignment="1">
      <alignment horizontal="left"/>
    </xf>
    <xf numFmtId="0" fontId="3" fillId="0" borderId="3" xfId="953" applyFont="1" applyBorder="1" applyAlignment="1">
      <alignment wrapText="1"/>
      <protection/>
    </xf>
    <xf numFmtId="0" fontId="3" fillId="0" borderId="3" xfId="953" applyFont="1" applyBorder="1" applyAlignment="1">
      <alignment horizontal="center" vertical="center" wrapText="1"/>
      <protection/>
    </xf>
    <xf numFmtId="200" fontId="0" fillId="73" borderId="0" xfId="708" applyNumberFormat="1" applyFont="1" applyFill="1"/>
    <xf numFmtId="200" fontId="0" fillId="0" borderId="0" xfId="708" applyNumberFormat="1" applyFont="1"/>
    <xf numFmtId="0" fontId="2" fillId="74" borderId="0" xfId="953" applyFill="1">
      <alignment/>
      <protection/>
    </xf>
    <xf numFmtId="0" fontId="3" fillId="74" borderId="0" xfId="953" applyFont="1" applyFill="1">
      <alignment/>
      <protection/>
    </xf>
    <xf numFmtId="0" fontId="3" fillId="0" borderId="0" xfId="953" applyFont="1" applyAlignment="1">
      <alignment horizontal="left" vertical="top"/>
      <protection/>
    </xf>
    <xf numFmtId="0" fontId="2" fillId="0" borderId="0" xfId="953" applyFont="1" applyAlignment="1">
      <alignment horizontal="left" vertical="top"/>
      <protection/>
    </xf>
    <xf numFmtId="0" fontId="2" fillId="0" borderId="0" xfId="953" applyFont="1" applyAlignment="1">
      <alignment vertical="top" wrapText="1"/>
      <protection/>
    </xf>
    <xf numFmtId="10" fontId="11" fillId="58" borderId="25" xfId="0" applyNumberFormat="1" applyFont="1" applyFill="1" applyBorder="1" applyAlignment="1">
      <alignment vertical="top"/>
    </xf>
    <xf numFmtId="43" fontId="11" fillId="58" borderId="25" xfId="18" applyFont="1" applyFill="1" applyBorder="1"/>
    <xf numFmtId="0" fontId="11" fillId="0" borderId="32" xfId="32" applyFont="1" applyBorder="1">
      <alignment/>
      <protection/>
    </xf>
    <xf numFmtId="0" fontId="4" fillId="0" borderId="32" xfId="32" applyFont="1" applyBorder="1">
      <alignment/>
      <protection/>
    </xf>
    <xf numFmtId="43" fontId="11" fillId="0" borderId="25" xfId="18" applyFont="1" applyFill="1" applyBorder="1"/>
    <xf numFmtId="0" fontId="11" fillId="0" borderId="32" xfId="0" applyFont="1" applyBorder="1"/>
    <xf numFmtId="43" fontId="0" fillId="0" borderId="25" xfId="18" applyFont="1" applyFill="1" applyBorder="1"/>
    <xf numFmtId="43" fontId="11" fillId="64" borderId="25" xfId="18" applyFont="1" applyFill="1" applyBorder="1"/>
    <xf numFmtId="10" fontId="4" fillId="58" borderId="25" xfId="0" applyNumberFormat="1" applyFont="1" applyFill="1" applyBorder="1"/>
    <xf numFmtId="0" fontId="25" fillId="59" borderId="25" xfId="32" applyFont="1" applyFill="1" applyBorder="1" applyAlignment="1">
      <alignment horizontal="center" vertical="center" wrapText="1"/>
      <protection/>
    </xf>
    <xf numFmtId="0" fontId="15" fillId="59" borderId="25" xfId="32" applyFont="1" applyFill="1" applyBorder="1" applyAlignment="1">
      <alignment horizontal="center" wrapText="1"/>
      <protection/>
    </xf>
    <xf numFmtId="0" fontId="10" fillId="59" borderId="25" xfId="32" applyFont="1" applyFill="1" applyBorder="1" applyAlignment="1">
      <alignment horizontal="center" wrapText="1"/>
      <protection/>
    </xf>
    <xf numFmtId="43" fontId="15" fillId="59" borderId="25" xfId="18" applyFont="1" applyFill="1" applyBorder="1" applyAlignment="1">
      <alignment horizontal="center" wrapText="1"/>
    </xf>
    <xf numFmtId="43" fontId="10" fillId="59" borderId="25" xfId="18" applyFont="1" applyFill="1" applyBorder="1" applyAlignment="1">
      <alignment horizontal="center" wrapText="1"/>
    </xf>
    <xf numFmtId="0" fontId="4" fillId="55" borderId="32" xfId="22" applyFont="1" applyFill="1" applyBorder="1" applyAlignment="1">
      <alignment horizontal="center" vertical="top"/>
      <protection/>
    </xf>
    <xf numFmtId="0" fontId="4" fillId="55" borderId="32" xfId="22" applyFont="1" applyFill="1" applyBorder="1" applyAlignment="1">
      <alignment vertical="top"/>
      <protection/>
    </xf>
    <xf numFmtId="43" fontId="11" fillId="0" borderId="32" xfId="18" applyFont="1" applyFill="1" applyBorder="1" applyAlignment="1" applyProtection="1">
      <alignment vertical="top"/>
      <protection locked="0"/>
    </xf>
    <xf numFmtId="0" fontId="128" fillId="57" borderId="32" xfId="0" applyFont="1" applyFill="1" applyBorder="1"/>
    <xf numFmtId="14" fontId="128" fillId="57" borderId="32" xfId="0" applyNumberFormat="1" applyFont="1" applyFill="1" applyBorder="1"/>
    <xf numFmtId="0" fontId="132" fillId="59" borderId="32" xfId="0" applyFont="1" applyFill="1" applyBorder="1" applyAlignment="1">
      <alignment horizontal="center"/>
    </xf>
    <xf numFmtId="0" fontId="132" fillId="59" borderId="32" xfId="0" applyFont="1" applyFill="1" applyBorder="1"/>
    <xf numFmtId="0" fontId="132" fillId="59" borderId="64" xfId="0" applyFont="1" applyFill="1" applyBorder="1" applyAlignment="1">
      <alignment horizontal="center" vertical="center"/>
    </xf>
    <xf numFmtId="14" fontId="132" fillId="59" borderId="64" xfId="0" applyNumberFormat="1" applyFont="1" applyFill="1" applyBorder="1" applyAlignment="1">
      <alignment horizontal="center"/>
    </xf>
    <xf numFmtId="0" fontId="132" fillId="59" borderId="64" xfId="0" applyFont="1" applyFill="1" applyBorder="1" applyAlignment="1">
      <alignment horizontal="center"/>
    </xf>
    <xf numFmtId="0" fontId="132" fillId="59" borderId="64" xfId="0" applyFont="1" applyFill="1" applyBorder="1"/>
    <xf numFmtId="0" fontId="132" fillId="59" borderId="65" xfId="0" applyFont="1" applyFill="1" applyBorder="1"/>
    <xf numFmtId="0" fontId="132" fillId="59" borderId="66" xfId="0" applyFont="1" applyFill="1" applyBorder="1"/>
    <xf numFmtId="0" fontId="132" fillId="59" borderId="67" xfId="0" applyFont="1" applyFill="1" applyBorder="1" applyAlignment="1">
      <alignment horizontal="center"/>
    </xf>
    <xf numFmtId="0" fontId="132" fillId="59" borderId="65" xfId="0" applyFont="1" applyFill="1" applyBorder="1" applyAlignment="1">
      <alignment horizontal="center"/>
    </xf>
    <xf numFmtId="0" fontId="132" fillId="59" borderId="67" xfId="0" applyFont="1" applyFill="1" applyBorder="1"/>
    <xf numFmtId="0" fontId="132" fillId="69" borderId="64" xfId="0" applyFont="1" applyFill="1" applyBorder="1" applyAlignment="1">
      <alignment horizontal="center"/>
    </xf>
    <xf numFmtId="0" fontId="132" fillId="59" borderId="66" xfId="0" applyFont="1" applyFill="1" applyBorder="1" applyAlignment="1">
      <alignment horizontal="center" vertical="center"/>
    </xf>
    <xf numFmtId="0" fontId="132" fillId="59" borderId="67" xfId="0" applyFont="1" applyFill="1" applyBorder="1" applyAlignment="1">
      <alignment horizontal="left" indent="6"/>
    </xf>
    <xf numFmtId="0" fontId="4" fillId="57" borderId="11" xfId="20" applyFont="1" applyFill="1" applyBorder="1" applyAlignment="1">
      <alignment vertical="top"/>
      <protection/>
    </xf>
    <xf numFmtId="0" fontId="10" fillId="59" borderId="11" xfId="32" applyFont="1" applyFill="1" applyBorder="1" applyAlignment="1">
      <alignment horizontal="center" vertical="top" wrapText="1"/>
      <protection/>
    </xf>
    <xf numFmtId="0" fontId="11" fillId="0" borderId="11" xfId="22" applyFont="1" applyBorder="1" applyAlignment="1">
      <alignment vertical="top"/>
      <protection/>
    </xf>
    <xf numFmtId="0" fontId="4" fillId="0" borderId="11" xfId="22" applyFont="1" applyBorder="1" applyAlignment="1">
      <alignment vertical="top"/>
      <protection/>
    </xf>
    <xf numFmtId="0" fontId="11" fillId="57" borderId="11" xfId="22" applyFont="1" applyFill="1" applyBorder="1" applyAlignment="1">
      <alignment vertical="top"/>
      <protection/>
    </xf>
    <xf numFmtId="0" fontId="4" fillId="0" borderId="11" xfId="32" applyFont="1" applyBorder="1">
      <alignment/>
      <protection/>
    </xf>
    <xf numFmtId="0" fontId="11" fillId="0" borderId="11" xfId="0" applyFont="1" applyBorder="1"/>
    <xf numFmtId="0" fontId="10" fillId="59" borderId="11" xfId="32" applyFont="1" applyFill="1" applyBorder="1" applyAlignment="1">
      <alignment horizontal="center" vertical="center" wrapText="1"/>
      <protection/>
    </xf>
    <xf numFmtId="43" fontId="10" fillId="59" borderId="11" xfId="18" applyFont="1" applyFill="1" applyBorder="1" applyAlignment="1">
      <alignment horizontal="center" wrapText="1"/>
    </xf>
    <xf numFmtId="0" fontId="4" fillId="55" borderId="11" xfId="22" applyFont="1" applyFill="1" applyBorder="1" applyAlignment="1">
      <alignment vertical="top"/>
      <protection/>
    </xf>
    <xf numFmtId="0" fontId="127" fillId="57" borderId="11" xfId="0" applyFont="1" applyFill="1" applyBorder="1" applyAlignment="1">
      <alignment horizontal="left"/>
    </xf>
    <xf numFmtId="0" fontId="130" fillId="59" borderId="11" xfId="33" applyNumberFormat="1" applyFont="1" applyFill="1" applyBorder="1" applyAlignment="1">
      <alignment horizontal="left"/>
    </xf>
    <xf numFmtId="0" fontId="132" fillId="59" borderId="68" xfId="0" applyFont="1" applyFill="1" applyBorder="1" applyAlignment="1">
      <alignment horizontal="center"/>
    </xf>
    <xf numFmtId="0" fontId="129" fillId="57" borderId="11" xfId="0" applyFont="1" applyFill="1" applyBorder="1" applyAlignment="1">
      <alignment horizontal="left"/>
    </xf>
    <xf numFmtId="0" fontId="132" fillId="59" borderId="69" xfId="0" applyFont="1" applyFill="1" applyBorder="1" applyAlignment="1">
      <alignment horizontal="center"/>
    </xf>
    <xf numFmtId="0" fontId="132" fillId="59" borderId="11" xfId="0" applyFont="1" applyFill="1" applyBorder="1" applyAlignment="1">
      <alignment horizontal="center"/>
    </xf>
    <xf numFmtId="0" fontId="132" fillId="59" borderId="70" xfId="0" applyFont="1" applyFill="1" applyBorder="1" applyAlignment="1">
      <alignment horizontal="center"/>
    </xf>
    <xf numFmtId="0" fontId="132" fillId="59" borderId="70" xfId="0" applyFont="1" applyFill="1" applyBorder="1"/>
    <xf numFmtId="0" fontId="132" fillId="59" borderId="11" xfId="0" applyFont="1" applyFill="1" applyBorder="1"/>
    <xf numFmtId="0" fontId="11" fillId="57" borderId="71" xfId="22" applyFont="1" applyFill="1" applyBorder="1" applyAlignment="1">
      <alignment vertical="top"/>
      <protection/>
    </xf>
    <xf numFmtId="0" fontId="10" fillId="59" borderId="71" xfId="32" applyFont="1" applyFill="1" applyBorder="1" applyAlignment="1">
      <alignment horizontal="center" vertical="center" wrapText="1"/>
      <protection/>
    </xf>
    <xf numFmtId="0" fontId="11" fillId="0" borderId="71" xfId="32" applyFont="1" applyBorder="1">
      <alignment/>
      <protection/>
    </xf>
    <xf numFmtId="0" fontId="11" fillId="0" borderId="71" xfId="0" applyFont="1" applyBorder="1"/>
    <xf numFmtId="43" fontId="11" fillId="0" borderId="71" xfId="18" applyFont="1" applyBorder="1"/>
    <xf numFmtId="0" fontId="128" fillId="57" borderId="71" xfId="0" applyFont="1" applyFill="1" applyBorder="1"/>
    <xf numFmtId="0" fontId="132" fillId="59" borderId="71" xfId="0" applyFont="1" applyFill="1" applyBorder="1"/>
    <xf numFmtId="0" fontId="162" fillId="0" borderId="0" xfId="0" applyFont="1"/>
    <xf numFmtId="0" fontId="163" fillId="0" borderId="0" xfId="0" applyFont="1"/>
    <xf numFmtId="0" fontId="162" fillId="0" borderId="72" xfId="0" applyFont="1" applyBorder="1"/>
    <xf numFmtId="0" fontId="5" fillId="75" borderId="73" xfId="0" applyFont="1" applyFill="1" applyBorder="1" applyAlignment="1">
      <alignment horizontal="center" vertical="center"/>
    </xf>
    <xf numFmtId="0" fontId="0" fillId="0" borderId="73" xfId="0" applyBorder="1"/>
    <xf numFmtId="0" fontId="132" fillId="59" borderId="74" xfId="0" applyFont="1" applyFill="1" applyBorder="1" applyAlignment="1">
      <alignment horizontal="center"/>
    </xf>
    <xf numFmtId="0" fontId="132" fillId="59" borderId="75" xfId="0" applyFont="1" applyFill="1" applyBorder="1" applyAlignment="1" quotePrefix="1">
      <alignment horizontal="center"/>
    </xf>
    <xf numFmtId="0" fontId="132" fillId="59" borderId="68" xfId="41" applyFont="1" applyFill="1" applyBorder="1" applyAlignment="1">
      <alignment horizontal="center"/>
      <protection/>
    </xf>
    <xf numFmtId="199" fontId="134" fillId="0" borderId="75" xfId="33" applyNumberFormat="1" applyFont="1" applyFill="1" applyBorder="1" applyAlignment="1" applyProtection="1">
      <alignment horizontal="left"/>
      <protection locked="0"/>
    </xf>
    <xf numFmtId="14" fontId="134" fillId="0" borderId="75" xfId="33" applyNumberFormat="1" applyFont="1" applyFill="1" applyBorder="1" applyProtection="1">
      <protection locked="0"/>
    </xf>
    <xf numFmtId="199" fontId="134" fillId="0" borderId="75" xfId="33" applyNumberFormat="1" applyFont="1" applyFill="1" applyBorder="1" applyProtection="1">
      <protection locked="0"/>
    </xf>
    <xf numFmtId="199" fontId="134" fillId="0" borderId="75" xfId="33" applyNumberFormat="1" applyFont="1" applyFill="1" applyBorder="1" applyAlignment="1" applyProtection="1">
      <alignment/>
      <protection locked="0"/>
    </xf>
    <xf numFmtId="199" fontId="134" fillId="0" borderId="76" xfId="33" applyNumberFormat="1" applyFont="1" applyFill="1" applyBorder="1" applyAlignment="1" applyProtection="1">
      <alignment/>
      <protection locked="0"/>
    </xf>
    <xf numFmtId="199" fontId="135" fillId="0" borderId="75" xfId="33" applyNumberFormat="1" applyFont="1" applyFill="1" applyBorder="1" applyAlignment="1" applyProtection="1">
      <alignment horizontal="center"/>
      <protection locked="0"/>
    </xf>
    <xf numFmtId="0" fontId="134" fillId="0" borderId="75" xfId="33" applyNumberFormat="1" applyFont="1" applyFill="1" applyBorder="1" applyProtection="1">
      <protection locked="0"/>
    </xf>
    <xf numFmtId="199" fontId="134" fillId="66" borderId="76" xfId="33" applyNumberFormat="1" applyFont="1" applyFill="1" applyBorder="1" applyAlignment="1" applyProtection="1">
      <alignment/>
      <protection/>
    </xf>
    <xf numFmtId="169" fontId="136" fillId="66" borderId="68" xfId="33" applyNumberFormat="1" applyFont="1" applyFill="1" applyBorder="1" applyProtection="1">
      <protection/>
    </xf>
    <xf numFmtId="199" fontId="134" fillId="66" borderId="76" xfId="33" applyNumberFormat="1" applyFont="1" applyFill="1" applyBorder="1" applyProtection="1">
      <protection/>
    </xf>
    <xf numFmtId="0" fontId="132" fillId="59" borderId="75" xfId="0" applyFont="1" applyFill="1" applyBorder="1"/>
    <xf numFmtId="0" fontId="132" fillId="59" borderId="75" xfId="0" applyFont="1" applyFill="1" applyBorder="1" applyAlignment="1">
      <alignment horizontal="center"/>
    </xf>
    <xf numFmtId="0" fontId="132" fillId="59" borderId="68" xfId="0" applyFont="1" applyFill="1" applyBorder="1" applyAlignment="1">
      <alignment horizontal="center" vertical="center"/>
    </xf>
    <xf numFmtId="0" fontId="133" fillId="59" borderId="75" xfId="0" applyFont="1" applyFill="1" applyBorder="1" applyAlignment="1">
      <alignment horizontal="center"/>
    </xf>
    <xf numFmtId="0" fontId="132" fillId="59" borderId="76" xfId="0" applyFont="1" applyFill="1" applyBorder="1" applyAlignment="1" quotePrefix="1">
      <alignment horizontal="center"/>
    </xf>
    <xf numFmtId="0" fontId="132" fillId="59" borderId="75" xfId="0" applyFont="1" applyFill="1" applyBorder="1" applyAlignment="1">
      <alignment horizontal="center" vertical="center"/>
    </xf>
    <xf numFmtId="0" fontId="132" fillId="69" borderId="68" xfId="0" applyFont="1" applyFill="1" applyBorder="1" applyAlignment="1">
      <alignment horizontal="center"/>
    </xf>
    <xf numFmtId="0" fontId="148" fillId="59" borderId="75" xfId="0" applyFont="1" applyFill="1" applyBorder="1" applyAlignment="1">
      <alignment horizontal="center"/>
    </xf>
    <xf numFmtId="0" fontId="148" fillId="59" borderId="76" xfId="0" applyFont="1" applyFill="1" applyBorder="1"/>
    <xf numFmtId="0" fontId="132" fillId="59" borderId="68" xfId="0" applyFont="1" applyFill="1" applyBorder="1"/>
    <xf numFmtId="0" fontId="148" fillId="59" borderId="75" xfId="0" applyFont="1" applyFill="1" applyBorder="1"/>
    <xf numFmtId="0" fontId="137" fillId="57" borderId="75" xfId="0" applyFont="1" applyFill="1" applyBorder="1" applyAlignment="1" quotePrefix="1">
      <alignment horizontal="center"/>
    </xf>
    <xf numFmtId="0" fontId="136" fillId="67" borderId="75" xfId="0" applyFont="1" applyFill="1" applyBorder="1"/>
    <xf numFmtId="0" fontId="29" fillId="67" borderId="75" xfId="0" applyFont="1" applyFill="1" applyBorder="1"/>
    <xf numFmtId="165" fontId="134" fillId="67" borderId="75" xfId="38" applyFont="1" applyFill="1" applyBorder="1" applyProtection="1">
      <protection/>
    </xf>
    <xf numFmtId="199" fontId="134" fillId="67" borderId="76" xfId="38" applyNumberFormat="1" applyFont="1" applyFill="1" applyBorder="1" applyProtection="1">
      <protection/>
    </xf>
    <xf numFmtId="0" fontId="136" fillId="0" borderId="75" xfId="0" applyFont="1" applyBorder="1" applyProtection="1">
      <protection locked="0"/>
    </xf>
    <xf numFmtId="0" fontId="29" fillId="0" borderId="75" xfId="0" applyFont="1" applyBorder="1" applyProtection="1">
      <protection locked="0"/>
    </xf>
    <xf numFmtId="200" fontId="134" fillId="0" borderId="75" xfId="38" applyNumberFormat="1" applyFont="1" applyFill="1" applyBorder="1" applyProtection="1">
      <protection locked="0"/>
    </xf>
    <xf numFmtId="200" fontId="134" fillId="0" borderId="77" xfId="38" applyNumberFormat="1" applyFont="1" applyFill="1" applyBorder="1" applyProtection="1">
      <protection locked="0"/>
    </xf>
    <xf numFmtId="200" fontId="134" fillId="0" borderId="68" xfId="38" applyNumberFormat="1" applyFont="1" applyFill="1" applyBorder="1" applyProtection="1">
      <protection locked="0"/>
    </xf>
    <xf numFmtId="200" fontId="134" fillId="66" borderId="76" xfId="38" applyNumberFormat="1" applyFont="1" applyFill="1" applyBorder="1" applyProtection="1">
      <protection/>
    </xf>
    <xf numFmtId="0" fontId="29" fillId="0" borderId="75" xfId="0" applyFont="1" applyBorder="1" applyAlignment="1" applyProtection="1">
      <alignment wrapText="1"/>
      <protection locked="0"/>
    </xf>
    <xf numFmtId="0" fontId="132" fillId="59" borderId="76" xfId="0" applyFont="1" applyFill="1" applyBorder="1" applyAlignment="1">
      <alignment horizontal="center"/>
    </xf>
    <xf numFmtId="0" fontId="148" fillId="59" borderId="77" xfId="0" applyFont="1" applyFill="1" applyBorder="1"/>
    <xf numFmtId="0" fontId="132" fillId="59" borderId="76" xfId="0" applyFont="1" applyFill="1" applyBorder="1" applyAlignment="1">
      <alignment horizontal="center" vertical="center"/>
    </xf>
    <xf numFmtId="0" fontId="132" fillId="59" borderId="77" xfId="0" applyFont="1" applyFill="1" applyBorder="1" applyAlignment="1">
      <alignment horizontal="center" vertical="center"/>
    </xf>
    <xf numFmtId="0" fontId="143" fillId="59" borderId="76" xfId="0" applyFont="1" applyFill="1" applyBorder="1"/>
    <xf numFmtId="0" fontId="30" fillId="67" borderId="75" xfId="0" applyFont="1" applyFill="1" applyBorder="1"/>
    <xf numFmtId="0" fontId="29" fillId="67" borderId="76" xfId="0" applyFont="1" applyFill="1" applyBorder="1"/>
    <xf numFmtId="165" fontId="157" fillId="67" borderId="68" xfId="38" applyFont="1" applyFill="1" applyBorder="1" applyProtection="1">
      <protection/>
    </xf>
    <xf numFmtId="165" fontId="157" fillId="67" borderId="75" xfId="38" applyFont="1" applyFill="1" applyBorder="1" applyProtection="1">
      <protection/>
    </xf>
    <xf numFmtId="165" fontId="157" fillId="67" borderId="76" xfId="38" applyFont="1" applyFill="1" applyBorder="1" applyProtection="1">
      <protection/>
    </xf>
    <xf numFmtId="0" fontId="30" fillId="0" borderId="75" xfId="0" applyFont="1" applyBorder="1" applyProtection="1">
      <protection locked="0"/>
    </xf>
    <xf numFmtId="0" fontId="30" fillId="0" borderId="76" xfId="0" applyFont="1" applyBorder="1" applyAlignment="1" applyProtection="1">
      <alignment wrapText="1"/>
      <protection locked="0"/>
    </xf>
    <xf numFmtId="165" fontId="30" fillId="0" borderId="68" xfId="38" applyFont="1" applyFill="1" applyBorder="1" applyProtection="1">
      <protection locked="0"/>
    </xf>
    <xf numFmtId="199" fontId="30" fillId="0" borderId="68" xfId="38" applyNumberFormat="1" applyFont="1" applyFill="1" applyBorder="1" applyProtection="1">
      <protection locked="0"/>
    </xf>
    <xf numFmtId="199" fontId="30" fillId="0" borderId="77" xfId="38" applyNumberFormat="1" applyFont="1" applyFill="1" applyBorder="1" applyProtection="1">
      <protection locked="0"/>
    </xf>
    <xf numFmtId="165" fontId="30" fillId="0" borderId="75" xfId="38" applyFont="1" applyFill="1" applyBorder="1" applyProtection="1">
      <protection locked="0"/>
    </xf>
    <xf numFmtId="199" fontId="30" fillId="0" borderId="76" xfId="38" applyNumberFormat="1" applyFont="1" applyFill="1" applyBorder="1" applyProtection="1">
      <protection locked="0"/>
    </xf>
    <xf numFmtId="199" fontId="30" fillId="0" borderId="75" xfId="38" applyNumberFormat="1" applyFont="1" applyFill="1" applyBorder="1" applyProtection="1">
      <protection locked="0"/>
    </xf>
    <xf numFmtId="199" fontId="30" fillId="57" borderId="76" xfId="38" applyNumberFormat="1" applyFont="1" applyFill="1" applyBorder="1" applyProtection="1">
      <protection/>
    </xf>
    <xf numFmtId="0" fontId="29" fillId="0" borderId="76" xfId="0" applyFont="1" applyBorder="1" applyAlignment="1" applyProtection="1">
      <alignment wrapText="1"/>
      <protection locked="0"/>
    </xf>
    <xf numFmtId="200" fontId="30" fillId="0" borderId="75" xfId="38" applyNumberFormat="1" applyFont="1" applyFill="1" applyBorder="1" applyProtection="1">
      <protection locked="0"/>
    </xf>
    <xf numFmtId="200" fontId="30" fillId="0" borderId="76" xfId="38" applyNumberFormat="1" applyFont="1" applyFill="1" applyBorder="1" applyProtection="1">
      <protection locked="0"/>
    </xf>
    <xf numFmtId="200" fontId="30" fillId="66" borderId="76" xfId="38" applyNumberFormat="1" applyFont="1" applyFill="1" applyBorder="1" applyProtection="1">
      <protection/>
    </xf>
    <xf numFmtId="200" fontId="30" fillId="0" borderId="68" xfId="38" applyNumberFormat="1" applyFont="1" applyFill="1" applyBorder="1" applyProtection="1">
      <protection locked="0"/>
    </xf>
    <xf numFmtId="200" fontId="30" fillId="0" borderId="77" xfId="38" applyNumberFormat="1" applyFont="1" applyFill="1" applyBorder="1" applyProtection="1">
      <protection locked="0"/>
    </xf>
    <xf numFmtId="200" fontId="30" fillId="57" borderId="76" xfId="38" applyNumberFormat="1" applyFont="1" applyFill="1" applyBorder="1" applyProtection="1">
      <protection/>
    </xf>
    <xf numFmtId="200" fontId="157" fillId="67" borderId="75" xfId="38" applyNumberFormat="1" applyFont="1" applyFill="1" applyBorder="1" applyProtection="1">
      <protection/>
    </xf>
    <xf numFmtId="200" fontId="157" fillId="67" borderId="68" xfId="38" applyNumberFormat="1" applyFont="1" applyFill="1" applyBorder="1" applyProtection="1">
      <protection/>
    </xf>
    <xf numFmtId="200" fontId="157" fillId="67" borderId="76" xfId="38" applyNumberFormat="1" applyFont="1" applyFill="1" applyBorder="1" applyProtection="1">
      <protection/>
    </xf>
    <xf numFmtId="200" fontId="30" fillId="0" borderId="75" xfId="38" applyNumberFormat="1" applyFont="1" applyFill="1" applyBorder="1" applyAlignment="1" applyProtection="1">
      <alignment/>
      <protection locked="0"/>
    </xf>
    <xf numFmtId="200" fontId="30" fillId="0" borderId="68" xfId="38" applyNumberFormat="1" applyFont="1" applyFill="1" applyBorder="1" applyAlignment="1" applyProtection="1">
      <alignment/>
      <protection locked="0"/>
    </xf>
    <xf numFmtId="200" fontId="30" fillId="0" borderId="77" xfId="38" applyNumberFormat="1" applyFont="1" applyFill="1" applyBorder="1" applyAlignment="1" applyProtection="1">
      <alignment/>
      <protection locked="0"/>
    </xf>
    <xf numFmtId="200" fontId="30" fillId="57" borderId="75" xfId="38" applyNumberFormat="1" applyFont="1" applyFill="1" applyBorder="1" applyProtection="1">
      <protection locked="0"/>
    </xf>
    <xf numFmtId="200" fontId="29" fillId="57" borderId="68" xfId="0" applyNumberFormat="1" applyFont="1" applyFill="1" applyBorder="1"/>
    <xf numFmtId="0" fontId="132" fillId="69" borderId="75" xfId="0" applyFont="1" applyFill="1" applyBorder="1" applyAlignment="1">
      <alignment horizontal="center"/>
    </xf>
    <xf numFmtId="0" fontId="132" fillId="69" borderId="78" xfId="0" applyFont="1" applyFill="1" applyBorder="1" applyAlignment="1">
      <alignment horizontal="center"/>
    </xf>
    <xf numFmtId="0" fontId="133" fillId="59" borderId="75" xfId="0" applyFont="1" applyFill="1" applyBorder="1" applyAlignment="1">
      <alignment horizontal="center" vertical="center"/>
    </xf>
    <xf numFmtId="165" fontId="138" fillId="67" borderId="75" xfId="38" applyFont="1" applyFill="1" applyBorder="1" applyProtection="1">
      <protection/>
    </xf>
    <xf numFmtId="165" fontId="138" fillId="67" borderId="76" xfId="38" applyFont="1" applyFill="1" applyBorder="1" applyProtection="1">
      <protection/>
    </xf>
    <xf numFmtId="199" fontId="29" fillId="67" borderId="75" xfId="38" applyNumberFormat="1" applyFont="1" applyFill="1" applyBorder="1" applyProtection="1">
      <protection/>
    </xf>
    <xf numFmtId="199" fontId="29" fillId="67" borderId="76" xfId="38" applyNumberFormat="1" applyFont="1" applyFill="1" applyBorder="1" applyProtection="1">
      <protection/>
    </xf>
    <xf numFmtId="199" fontId="30" fillId="0" borderId="75" xfId="38" applyNumberFormat="1" applyFont="1" applyFill="1" applyBorder="1" applyAlignment="1" applyProtection="1">
      <alignment/>
      <protection locked="0"/>
    </xf>
    <xf numFmtId="199" fontId="30" fillId="0" borderId="76" xfId="38" applyNumberFormat="1" applyFont="1" applyFill="1" applyBorder="1" applyAlignment="1" applyProtection="1">
      <alignment/>
      <protection locked="0"/>
    </xf>
    <xf numFmtId="199" fontId="30" fillId="66" borderId="76" xfId="38" applyNumberFormat="1" applyFont="1" applyFill="1" applyBorder="1" applyAlignment="1" applyProtection="1">
      <alignment/>
      <protection/>
    </xf>
    <xf numFmtId="0" fontId="132" fillId="59" borderId="76" xfId="0" applyFont="1" applyFill="1" applyBorder="1"/>
    <xf numFmtId="0" fontId="132" fillId="59" borderId="77" xfId="0" applyFont="1" applyFill="1" applyBorder="1" applyAlignment="1">
      <alignment horizontal="left" indent="9"/>
    </xf>
    <xf numFmtId="0" fontId="132" fillId="59" borderId="77" xfId="0" applyFont="1" applyFill="1" applyBorder="1" applyAlignment="1" quotePrefix="1">
      <alignment horizontal="left" indent="9"/>
    </xf>
    <xf numFmtId="0" fontId="132" fillId="59" borderId="77" xfId="0" applyFont="1" applyFill="1" applyBorder="1" applyAlignment="1" quotePrefix="1">
      <alignment horizontal="left" indent="11"/>
    </xf>
    <xf numFmtId="0" fontId="30" fillId="67" borderId="76" xfId="0" applyFont="1" applyFill="1" applyBorder="1"/>
    <xf numFmtId="165" fontId="30" fillId="67" borderId="75" xfId="38" applyFont="1" applyFill="1" applyBorder="1" applyProtection="1">
      <protection/>
    </xf>
    <xf numFmtId="165" fontId="30" fillId="67" borderId="76" xfId="38" applyFont="1" applyFill="1" applyBorder="1" applyProtection="1">
      <protection/>
    </xf>
    <xf numFmtId="199" fontId="30" fillId="67" borderId="75" xfId="38" applyNumberFormat="1" applyFont="1" applyFill="1" applyBorder="1" applyProtection="1">
      <protection/>
    </xf>
    <xf numFmtId="199" fontId="30" fillId="67" borderId="76" xfId="38" applyNumberFormat="1" applyFont="1" applyFill="1" applyBorder="1" applyProtection="1">
      <protection/>
    </xf>
    <xf numFmtId="199" fontId="29" fillId="0" borderId="76" xfId="38" applyNumberFormat="1" applyFont="1" applyFill="1" applyBorder="1" applyProtection="1">
      <protection locked="0"/>
    </xf>
    <xf numFmtId="199" fontId="30" fillId="66" borderId="76" xfId="38" applyNumberFormat="1" applyFont="1" applyFill="1" applyBorder="1" applyProtection="1">
      <protection/>
    </xf>
    <xf numFmtId="0" fontId="30" fillId="0" borderId="76" xfId="0" applyFont="1" applyBorder="1" applyProtection="1">
      <protection locked="0"/>
    </xf>
    <xf numFmtId="165" fontId="30" fillId="0" borderId="76" xfId="38" applyFont="1" applyFill="1" applyBorder="1" applyProtection="1">
      <protection locked="0"/>
    </xf>
    <xf numFmtId="0" fontId="127" fillId="57" borderId="0" xfId="0" applyFont="1" applyFill="1" applyAlignment="1">
      <alignment horizontal="left"/>
    </xf>
    <xf numFmtId="0" fontId="4" fillId="0" borderId="79" xfId="22" applyFont="1" applyBorder="1">
      <alignment/>
      <protection/>
    </xf>
    <xf numFmtId="0" fontId="11" fillId="0" borderId="77" xfId="22" applyFont="1" applyBorder="1">
      <alignment/>
      <protection/>
    </xf>
    <xf numFmtId="0" fontId="116" fillId="0" borderId="77" xfId="22" applyFont="1" applyBorder="1">
      <alignment/>
      <protection/>
    </xf>
    <xf numFmtId="0" fontId="4" fillId="0" borderId="77" xfId="22" applyFont="1" applyBorder="1">
      <alignment/>
      <protection/>
    </xf>
    <xf numFmtId="0" fontId="11" fillId="0" borderId="77" xfId="22" applyFont="1" applyBorder="1" applyAlignment="1">
      <alignment horizontal="left" indent="8"/>
      <protection/>
    </xf>
    <xf numFmtId="0" fontId="11" fillId="0" borderId="77" xfId="0" applyFont="1" applyBorder="1"/>
    <xf numFmtId="0" fontId="4" fillId="63" borderId="77" xfId="22" applyFont="1" applyFill="1" applyBorder="1">
      <alignment/>
      <protection/>
    </xf>
    <xf numFmtId="0" fontId="22" fillId="0" borderId="77" xfId="22" applyFont="1" applyBorder="1">
      <alignment/>
      <protection/>
    </xf>
    <xf numFmtId="0" fontId="116" fillId="0" borderId="77" xfId="22" applyFont="1" applyBorder="1" applyAlignment="1">
      <alignment horizontal="left" indent="8"/>
      <protection/>
    </xf>
    <xf numFmtId="0" fontId="122" fillId="0" borderId="77" xfId="22" applyFont="1" applyBorder="1" applyAlignment="1">
      <alignment horizontal="left" indent="8"/>
      <protection/>
    </xf>
    <xf numFmtId="14" fontId="132" fillId="59" borderId="75" xfId="0" applyNumberFormat="1" applyFont="1" applyFill="1" applyBorder="1" applyAlignment="1">
      <alignment horizontal="center"/>
    </xf>
    <xf numFmtId="0" fontId="132" fillId="59" borderId="80" xfId="0" applyFont="1" applyFill="1" applyBorder="1" applyAlignment="1">
      <alignment horizontal="center" vertical="center"/>
    </xf>
    <xf numFmtId="0" fontId="132" fillId="59" borderId="78" xfId="0" applyFont="1" applyFill="1" applyBorder="1" applyAlignment="1">
      <alignment horizontal="center" vertical="top"/>
    </xf>
    <xf numFmtId="0" fontId="132" fillId="59" borderId="78" xfId="0" applyFont="1" applyFill="1" applyBorder="1" applyAlignment="1">
      <alignment horizontal="center"/>
    </xf>
    <xf numFmtId="0" fontId="10" fillId="59" borderId="35" xfId="32" applyFont="1" applyFill="1" applyBorder="1" applyAlignment="1">
      <alignment horizontal="center" vertical="top" wrapText="1"/>
      <protection/>
    </xf>
    <xf numFmtId="0" fontId="10" fillId="59" borderId="34" xfId="32" applyFont="1" applyFill="1" applyBorder="1" applyAlignment="1">
      <alignment horizontal="center" vertical="top" wrapText="1"/>
      <protection/>
    </xf>
    <xf numFmtId="0" fontId="10" fillId="59" borderId="35" xfId="32" applyFont="1" applyFill="1" applyBorder="1" applyAlignment="1">
      <alignment horizontal="center" vertical="center" wrapText="1"/>
      <protection/>
    </xf>
    <xf numFmtId="0" fontId="10" fillId="59" borderId="34" xfId="32" applyFont="1" applyFill="1" applyBorder="1" applyAlignment="1">
      <alignment horizontal="center" vertical="center" wrapText="1"/>
      <protection/>
    </xf>
    <xf numFmtId="0" fontId="10" fillId="59" borderId="11" xfId="22" applyFont="1" applyFill="1" applyBorder="1" applyAlignment="1">
      <alignment horizontal="center" vertical="top" wrapText="1"/>
      <protection/>
    </xf>
    <xf numFmtId="0" fontId="10" fillId="59" borderId="32" xfId="22" applyFont="1" applyFill="1" applyBorder="1" applyAlignment="1">
      <alignment horizontal="center" vertical="top" wrapText="1"/>
      <protection/>
    </xf>
    <xf numFmtId="0" fontId="10" fillId="59" borderId="36" xfId="32" applyFont="1" applyFill="1" applyBorder="1" applyAlignment="1">
      <alignment horizontal="center" vertical="top" wrapText="1"/>
      <protection/>
    </xf>
    <xf numFmtId="0" fontId="10" fillId="59" borderId="37" xfId="32" applyFont="1" applyFill="1" applyBorder="1" applyAlignment="1">
      <alignment horizontal="center" vertical="top" wrapText="1"/>
      <protection/>
    </xf>
    <xf numFmtId="0" fontId="10" fillId="59" borderId="36" xfId="22" applyFont="1" applyFill="1" applyBorder="1" applyAlignment="1">
      <alignment horizontal="center" vertical="top" wrapText="1"/>
      <protection/>
    </xf>
    <xf numFmtId="0" fontId="10" fillId="59" borderId="18" xfId="22" applyFont="1" applyFill="1" applyBorder="1" applyAlignment="1">
      <alignment horizontal="center" vertical="top" wrapText="1"/>
      <protection/>
    </xf>
    <xf numFmtId="0" fontId="10" fillId="59" borderId="37" xfId="22" applyFont="1" applyFill="1" applyBorder="1" applyAlignment="1">
      <alignment horizontal="center" vertical="top" wrapText="1"/>
      <protection/>
    </xf>
    <xf numFmtId="0" fontId="4" fillId="71" borderId="32" xfId="22" applyFont="1" applyFill="1" applyBorder="1" applyAlignment="1">
      <alignment horizontal="left" vertical="top"/>
      <protection/>
    </xf>
    <xf numFmtId="0" fontId="4" fillId="71" borderId="71" xfId="22" applyFont="1" applyFill="1" applyBorder="1" applyAlignment="1">
      <alignment horizontal="left" vertical="top"/>
      <protection/>
    </xf>
    <xf numFmtId="168" fontId="4" fillId="71" borderId="0" xfId="22" applyNumberFormat="1" applyFont="1" applyFill="1" applyAlignment="1" quotePrefix="1">
      <alignment horizontal="left" vertical="top"/>
      <protection/>
    </xf>
    <xf numFmtId="168" fontId="4" fillId="71" borderId="0" xfId="22" applyNumberFormat="1" applyFont="1" applyFill="1" applyAlignment="1">
      <alignment horizontal="left" vertical="top"/>
      <protection/>
    </xf>
    <xf numFmtId="168" fontId="4" fillId="71" borderId="28" xfId="22" applyNumberFormat="1" applyFont="1" applyFill="1" applyBorder="1" applyAlignment="1">
      <alignment horizontal="left" vertical="top"/>
      <protection/>
    </xf>
    <xf numFmtId="198" fontId="10" fillId="59" borderId="11" xfId="32" applyNumberFormat="1" applyFont="1" applyFill="1" applyBorder="1" applyAlignment="1">
      <alignment horizontal="left"/>
      <protection/>
    </xf>
    <xf numFmtId="198" fontId="10" fillId="59" borderId="32" xfId="32" applyNumberFormat="1" applyFont="1" applyFill="1" applyBorder="1" applyAlignment="1">
      <alignment horizontal="left"/>
      <protection/>
    </xf>
    <xf numFmtId="198" fontId="10" fillId="59" borderId="33" xfId="32" applyNumberFormat="1" applyFont="1" applyFill="1" applyBorder="1" applyAlignment="1">
      <alignment horizontal="left"/>
      <protection/>
    </xf>
    <xf numFmtId="198" fontId="10" fillId="59" borderId="0" xfId="32" applyNumberFormat="1" applyFont="1" applyFill="1" applyAlignment="1">
      <alignment horizontal="left"/>
      <protection/>
    </xf>
    <xf numFmtId="198" fontId="10" fillId="59" borderId="29" xfId="32" applyNumberFormat="1" applyFont="1" applyFill="1" applyBorder="1" applyAlignment="1">
      <alignment horizontal="left"/>
      <protection/>
    </xf>
    <xf numFmtId="198" fontId="10" fillId="59" borderId="3" xfId="32" applyNumberFormat="1" applyFont="1" applyFill="1" applyBorder="1" applyAlignment="1">
      <alignment horizontal="left"/>
      <protection/>
    </xf>
    <xf numFmtId="168" fontId="4" fillId="71" borderId="3" xfId="22" applyNumberFormat="1" applyFont="1" applyFill="1" applyBorder="1" applyAlignment="1" quotePrefix="1">
      <alignment horizontal="left" vertical="top"/>
      <protection/>
    </xf>
    <xf numFmtId="168" fontId="4" fillId="71" borderId="3" xfId="22" applyNumberFormat="1" applyFont="1" applyFill="1" applyBorder="1" applyAlignment="1">
      <alignment horizontal="left" vertical="top"/>
      <protection/>
    </xf>
    <xf numFmtId="168" fontId="4" fillId="71" borderId="30" xfId="22" applyNumberFormat="1" applyFont="1" applyFill="1" applyBorder="1" applyAlignment="1">
      <alignment horizontal="left" vertical="top"/>
      <protection/>
    </xf>
    <xf numFmtId="0" fontId="4" fillId="57" borderId="36" xfId="32" applyFont="1" applyFill="1" applyBorder="1" applyAlignment="1">
      <alignment horizontal="left"/>
      <protection/>
    </xf>
    <xf numFmtId="0" fontId="4" fillId="57" borderId="18" xfId="32" applyFont="1" applyFill="1" applyBorder="1" applyAlignment="1">
      <alignment horizontal="left"/>
      <protection/>
    </xf>
    <xf numFmtId="0" fontId="4" fillId="57" borderId="37" xfId="32" applyFont="1" applyFill="1" applyBorder="1" applyAlignment="1">
      <alignment horizontal="left"/>
      <protection/>
    </xf>
    <xf numFmtId="198" fontId="10" fillId="59" borderId="28" xfId="32" applyNumberFormat="1" applyFont="1" applyFill="1" applyBorder="1" applyAlignment="1">
      <alignment horizontal="left"/>
      <protection/>
    </xf>
    <xf numFmtId="0" fontId="4" fillId="71" borderId="33" xfId="22" applyFont="1" applyFill="1" applyBorder="1" applyAlignment="1">
      <alignment horizontal="left"/>
      <protection/>
    </xf>
    <xf numFmtId="0" fontId="4" fillId="71" borderId="0" xfId="22" applyFont="1" applyFill="1" applyAlignment="1">
      <alignment horizontal="left"/>
      <protection/>
    </xf>
    <xf numFmtId="0" fontId="4" fillId="71" borderId="28" xfId="22" applyFont="1" applyFill="1" applyBorder="1" applyAlignment="1">
      <alignment horizontal="left"/>
      <protection/>
    </xf>
    <xf numFmtId="168" fontId="4" fillId="71" borderId="0" xfId="22" applyNumberFormat="1" applyFont="1" applyFill="1" applyAlignment="1">
      <alignment horizontal="left"/>
      <protection/>
    </xf>
    <xf numFmtId="168" fontId="4" fillId="71" borderId="28" xfId="22" applyNumberFormat="1" applyFont="1" applyFill="1" applyBorder="1" applyAlignment="1">
      <alignment horizontal="left"/>
      <protection/>
    </xf>
    <xf numFmtId="0" fontId="10" fillId="59" borderId="11" xfId="32" applyFont="1" applyFill="1" applyBorder="1" applyAlignment="1">
      <alignment horizontal="center" vertical="center"/>
      <protection/>
    </xf>
    <xf numFmtId="0" fontId="10" fillId="59" borderId="32" xfId="32" applyFont="1" applyFill="1" applyBorder="1" applyAlignment="1">
      <alignment horizontal="center" vertical="center"/>
      <protection/>
    </xf>
    <xf numFmtId="0" fontId="10" fillId="59" borderId="29" xfId="32" applyFont="1" applyFill="1" applyBorder="1" applyAlignment="1">
      <alignment horizontal="center" vertical="center"/>
      <protection/>
    </xf>
    <xf numFmtId="0" fontId="10" fillId="59" borderId="3" xfId="32" applyFont="1" applyFill="1" applyBorder="1" applyAlignment="1">
      <alignment horizontal="center" vertical="center"/>
      <protection/>
    </xf>
    <xf numFmtId="198" fontId="10" fillId="59" borderId="30" xfId="32" applyNumberFormat="1" applyFont="1" applyFill="1" applyBorder="1" applyAlignment="1">
      <alignment horizontal="left"/>
      <protection/>
    </xf>
    <xf numFmtId="168" fontId="4" fillId="71" borderId="3" xfId="22" applyNumberFormat="1" applyFont="1" applyFill="1" applyBorder="1" applyAlignment="1">
      <alignment horizontal="left"/>
      <protection/>
    </xf>
    <xf numFmtId="168" fontId="4" fillId="71" borderId="30" xfId="22" applyNumberFormat="1" applyFont="1" applyFill="1" applyBorder="1" applyAlignment="1">
      <alignment horizontal="left"/>
      <protection/>
    </xf>
    <xf numFmtId="0" fontId="10" fillId="59" borderId="36" xfId="32" applyFont="1" applyFill="1" applyBorder="1" applyAlignment="1">
      <alignment horizontal="center" wrapText="1"/>
      <protection/>
    </xf>
    <xf numFmtId="0" fontId="10" fillId="59" borderId="37" xfId="32" applyFont="1" applyFill="1" applyBorder="1" applyAlignment="1">
      <alignment horizontal="center" wrapText="1"/>
      <protection/>
    </xf>
    <xf numFmtId="0" fontId="10" fillId="59" borderId="11" xfId="0" applyFont="1" applyFill="1" applyBorder="1" applyAlignment="1">
      <alignment horizontal="center" vertical="center"/>
    </xf>
    <xf numFmtId="0" fontId="10" fillId="59" borderId="32" xfId="0" applyFont="1" applyFill="1" applyBorder="1" applyAlignment="1">
      <alignment horizontal="center" vertical="center"/>
    </xf>
    <xf numFmtId="0" fontId="10" fillId="59" borderId="71" xfId="0" applyFont="1" applyFill="1" applyBorder="1" applyAlignment="1">
      <alignment horizontal="center" vertical="center"/>
    </xf>
    <xf numFmtId="0" fontId="4" fillId="71" borderId="32" xfId="22" applyFont="1" applyFill="1" applyBorder="1" applyAlignment="1">
      <alignment horizontal="left"/>
      <protection/>
    </xf>
    <xf numFmtId="0" fontId="4" fillId="71" borderId="71" xfId="22" applyFont="1" applyFill="1" applyBorder="1" applyAlignment="1">
      <alignment horizontal="left"/>
      <protection/>
    </xf>
    <xf numFmtId="0" fontId="25" fillId="59" borderId="35" xfId="32" applyFont="1" applyFill="1" applyBorder="1" applyAlignment="1">
      <alignment horizontal="center" vertical="center" wrapText="1"/>
      <protection/>
    </xf>
    <xf numFmtId="0" fontId="25" fillId="59" borderId="34" xfId="32" applyFont="1" applyFill="1" applyBorder="1" applyAlignment="1">
      <alignment horizontal="center" vertical="center" wrapText="1"/>
      <protection/>
    </xf>
    <xf numFmtId="0" fontId="25" fillId="59" borderId="29" xfId="32" applyFont="1" applyFill="1" applyBorder="1" applyAlignment="1">
      <alignment horizontal="center" vertical="center" wrapText="1"/>
      <protection/>
    </xf>
    <xf numFmtId="0" fontId="25" fillId="59" borderId="36" xfId="32" applyFont="1" applyFill="1" applyBorder="1" applyAlignment="1">
      <alignment horizontal="center" vertical="center" wrapText="1"/>
      <protection/>
    </xf>
    <xf numFmtId="0" fontId="25" fillId="59" borderId="18" xfId="32" applyFont="1" applyFill="1" applyBorder="1" applyAlignment="1">
      <alignment horizontal="center" vertical="center" wrapText="1"/>
      <protection/>
    </xf>
    <xf numFmtId="0" fontId="25" fillId="59" borderId="37" xfId="32" applyFont="1" applyFill="1" applyBorder="1" applyAlignment="1">
      <alignment horizontal="center" vertical="center" wrapText="1"/>
      <protection/>
    </xf>
    <xf numFmtId="0" fontId="6" fillId="56" borderId="36" xfId="0" applyFont="1" applyFill="1" applyBorder="1" applyAlignment="1">
      <alignment horizontal="center"/>
    </xf>
    <xf numFmtId="0" fontId="6" fillId="56" borderId="18" xfId="0" applyFont="1" applyFill="1" applyBorder="1" applyAlignment="1">
      <alignment horizontal="center"/>
    </xf>
    <xf numFmtId="43" fontId="25" fillId="59" borderId="35" xfId="18" applyFont="1" applyFill="1" applyBorder="1" applyAlignment="1">
      <alignment horizontal="center" vertical="center" wrapText="1"/>
    </xf>
    <xf numFmtId="43" fontId="25" fillId="59" borderId="30" xfId="18" applyFont="1" applyFill="1" applyBorder="1" applyAlignment="1">
      <alignment horizontal="center" vertical="center" wrapText="1"/>
    </xf>
    <xf numFmtId="0" fontId="6" fillId="56" borderId="37" xfId="0" applyFont="1" applyFill="1" applyBorder="1" applyAlignment="1">
      <alignment horizontal="center"/>
    </xf>
    <xf numFmtId="0" fontId="15" fillId="59" borderId="36" xfId="32" applyFont="1" applyFill="1" applyBorder="1" applyAlignment="1">
      <alignment horizontal="center" wrapText="1"/>
      <protection/>
    </xf>
    <xf numFmtId="0" fontId="15" fillId="59" borderId="18" xfId="32" applyFont="1" applyFill="1" applyBorder="1" applyAlignment="1">
      <alignment horizontal="center" wrapText="1"/>
      <protection/>
    </xf>
    <xf numFmtId="0" fontId="15" fillId="59" borderId="37" xfId="32" applyFont="1" applyFill="1" applyBorder="1" applyAlignment="1">
      <alignment horizontal="center" wrapText="1"/>
      <protection/>
    </xf>
    <xf numFmtId="0" fontId="11" fillId="56" borderId="32" xfId="0" applyFont="1" applyFill="1" applyBorder="1" applyAlignment="1">
      <alignment horizontal="center" vertical="center"/>
    </xf>
    <xf numFmtId="0" fontId="11" fillId="56" borderId="0" xfId="0" applyFont="1" applyFill="1" applyAlignment="1">
      <alignment horizontal="center" vertical="center"/>
    </xf>
    <xf numFmtId="0" fontId="10" fillId="59" borderId="18" xfId="32" applyFont="1" applyFill="1" applyBorder="1" applyAlignment="1">
      <alignment horizontal="center" wrapText="1"/>
      <protection/>
    </xf>
    <xf numFmtId="0" fontId="23" fillId="59" borderId="35" xfId="0" applyFont="1" applyFill="1" applyBorder="1" applyAlignment="1">
      <alignment horizontal="center" vertical="center" wrapText="1"/>
    </xf>
    <xf numFmtId="0" fontId="23" fillId="59" borderId="27" xfId="0" applyFont="1" applyFill="1" applyBorder="1" applyAlignment="1">
      <alignment horizontal="center" vertical="center" wrapText="1"/>
    </xf>
    <xf numFmtId="0" fontId="23" fillId="59" borderId="34" xfId="0" applyFont="1" applyFill="1" applyBorder="1" applyAlignment="1">
      <alignment horizontal="center" vertical="center" wrapText="1"/>
    </xf>
    <xf numFmtId="0" fontId="1" fillId="56" borderId="36" xfId="0" applyFont="1" applyFill="1" applyBorder="1" applyAlignment="1">
      <alignment horizontal="center"/>
    </xf>
    <xf numFmtId="0" fontId="1" fillId="56" borderId="18" xfId="0" applyFont="1" applyFill="1" applyBorder="1" applyAlignment="1">
      <alignment horizontal="center"/>
    </xf>
    <xf numFmtId="0" fontId="11" fillId="56" borderId="36" xfId="0" applyFont="1" applyFill="1" applyBorder="1" applyAlignment="1">
      <alignment horizontal="center"/>
    </xf>
    <xf numFmtId="0" fontId="11" fillId="56" borderId="18" xfId="0" applyFont="1" applyFill="1" applyBorder="1" applyAlignment="1">
      <alignment horizontal="center"/>
    </xf>
    <xf numFmtId="0" fontId="11" fillId="56" borderId="37" xfId="0" applyFont="1" applyFill="1" applyBorder="1" applyAlignment="1">
      <alignment horizontal="center"/>
    </xf>
    <xf numFmtId="0" fontId="10" fillId="59" borderId="36" xfId="32" applyFont="1" applyFill="1" applyBorder="1" applyAlignment="1">
      <alignment horizontal="center" vertical="center" wrapText="1"/>
      <protection/>
    </xf>
    <xf numFmtId="0" fontId="10" fillId="59" borderId="18" xfId="32" applyFont="1" applyFill="1" applyBorder="1" applyAlignment="1">
      <alignment horizontal="center" vertical="center" wrapText="1"/>
      <protection/>
    </xf>
    <xf numFmtId="43" fontId="10" fillId="59" borderId="35" xfId="18" applyFont="1" applyFill="1" applyBorder="1" applyAlignment="1">
      <alignment horizontal="center" vertical="center" wrapText="1"/>
    </xf>
    <xf numFmtId="43" fontId="10" fillId="59" borderId="34" xfId="18" applyFont="1" applyFill="1" applyBorder="1" applyAlignment="1">
      <alignment horizontal="center" vertical="center" wrapText="1"/>
    </xf>
    <xf numFmtId="0" fontId="10" fillId="59" borderId="35" xfId="0" applyFont="1" applyFill="1" applyBorder="1" applyAlignment="1">
      <alignment horizontal="center" vertical="center" wrapText="1"/>
    </xf>
    <xf numFmtId="0" fontId="10" fillId="59" borderId="27" xfId="0" applyFont="1" applyFill="1" applyBorder="1" applyAlignment="1">
      <alignment horizontal="center" vertical="center" wrapText="1"/>
    </xf>
    <xf numFmtId="0" fontId="10" fillId="59" borderId="34" xfId="0" applyFont="1" applyFill="1" applyBorder="1" applyAlignment="1">
      <alignment horizontal="center" vertical="center" wrapText="1"/>
    </xf>
    <xf numFmtId="0" fontId="10" fillId="59" borderId="0" xfId="22" applyFont="1" applyFill="1" applyAlignment="1">
      <alignment horizontal="center" vertical="center" wrapText="1"/>
      <protection/>
    </xf>
    <xf numFmtId="0" fontId="116" fillId="56" borderId="36" xfId="0" applyFont="1" applyFill="1" applyBorder="1" applyAlignment="1">
      <alignment horizontal="center"/>
    </xf>
    <xf numFmtId="0" fontId="116" fillId="56" borderId="18" xfId="0" applyFont="1" applyFill="1" applyBorder="1" applyAlignment="1">
      <alignment horizontal="center"/>
    </xf>
    <xf numFmtId="0" fontId="116" fillId="56" borderId="37" xfId="0" applyFont="1" applyFill="1" applyBorder="1" applyAlignment="1">
      <alignment horizontal="center"/>
    </xf>
    <xf numFmtId="0" fontId="10" fillId="59" borderId="32" xfId="32" applyFont="1" applyFill="1" applyBorder="1" applyAlignment="1">
      <alignment horizontal="center" vertical="center" wrapText="1"/>
      <protection/>
    </xf>
    <xf numFmtId="0" fontId="10" fillId="59" borderId="71" xfId="32" applyFont="1" applyFill="1" applyBorder="1" applyAlignment="1">
      <alignment horizontal="center" vertical="center" wrapText="1"/>
      <protection/>
    </xf>
    <xf numFmtId="0" fontId="10" fillId="59" borderId="28" xfId="22" applyFont="1" applyFill="1" applyBorder="1" applyAlignment="1">
      <alignment horizontal="center" vertical="center" wrapText="1"/>
      <protection/>
    </xf>
    <xf numFmtId="0" fontId="10" fillId="59" borderId="11" xfId="32" applyFont="1" applyFill="1" applyBorder="1" applyAlignment="1">
      <alignment horizontal="center" vertical="center" wrapText="1"/>
      <protection/>
    </xf>
    <xf numFmtId="0" fontId="10" fillId="59" borderId="29" xfId="32" applyFont="1" applyFill="1" applyBorder="1" applyAlignment="1">
      <alignment horizontal="center" vertical="center" wrapText="1"/>
      <protection/>
    </xf>
    <xf numFmtId="0" fontId="10" fillId="59" borderId="37" xfId="32" applyFont="1" applyFill="1" applyBorder="1" applyAlignment="1">
      <alignment horizontal="center" vertical="center" wrapText="1"/>
      <protection/>
    </xf>
    <xf numFmtId="43" fontId="10" fillId="59" borderId="30" xfId="18" applyFont="1" applyFill="1" applyBorder="1" applyAlignment="1">
      <alignment horizontal="center" vertical="center" wrapText="1"/>
    </xf>
    <xf numFmtId="0" fontId="116" fillId="76" borderId="36" xfId="0" applyFont="1" applyFill="1" applyBorder="1" applyAlignment="1">
      <alignment horizontal="center"/>
    </xf>
    <xf numFmtId="0" fontId="116" fillId="76" borderId="18" xfId="0" applyFont="1" applyFill="1" applyBorder="1" applyAlignment="1">
      <alignment horizontal="center"/>
    </xf>
    <xf numFmtId="0" fontId="116" fillId="76" borderId="37" xfId="0" applyFont="1" applyFill="1" applyBorder="1" applyAlignment="1">
      <alignment horizontal="center"/>
    </xf>
    <xf numFmtId="0" fontId="10" fillId="59" borderId="33" xfId="31" applyFont="1" applyFill="1" applyBorder="1" applyAlignment="1">
      <alignment horizontal="center" vertical="center"/>
      <protection/>
    </xf>
    <xf numFmtId="0" fontId="10" fillId="59" borderId="0" xfId="31" applyFont="1" applyFill="1" applyAlignment="1">
      <alignment horizontal="center" vertical="center"/>
      <protection/>
    </xf>
    <xf numFmtId="168" fontId="4" fillId="71" borderId="33" xfId="22" applyNumberFormat="1" applyFont="1" applyFill="1" applyBorder="1" applyAlignment="1">
      <alignment horizontal="left"/>
      <protection/>
    </xf>
    <xf numFmtId="1" fontId="4" fillId="71" borderId="29" xfId="22" applyNumberFormat="1" applyFont="1" applyFill="1" applyBorder="1" applyAlignment="1">
      <alignment horizontal="left"/>
      <protection/>
    </xf>
    <xf numFmtId="1" fontId="4" fillId="71" borderId="3" xfId="22" applyNumberFormat="1" applyFont="1" applyFill="1" applyBorder="1" applyAlignment="1">
      <alignment horizontal="left"/>
      <protection/>
    </xf>
    <xf numFmtId="1" fontId="4" fillId="71" borderId="30" xfId="22" applyNumberFormat="1" applyFont="1" applyFill="1" applyBorder="1" applyAlignment="1">
      <alignment horizontal="left"/>
      <protection/>
    </xf>
    <xf numFmtId="0" fontId="10" fillId="59" borderId="35" xfId="31" applyFont="1" applyFill="1" applyBorder="1" applyAlignment="1">
      <alignment horizontal="center" vertical="center" wrapText="1"/>
      <protection/>
    </xf>
    <xf numFmtId="0" fontId="10" fillId="59" borderId="27" xfId="31" applyFont="1" applyFill="1" applyBorder="1" applyAlignment="1">
      <alignment horizontal="center" vertical="center" wrapText="1"/>
      <protection/>
    </xf>
    <xf numFmtId="0" fontId="10" fillId="59" borderId="35" xfId="31" applyFont="1" applyFill="1" applyBorder="1" applyAlignment="1">
      <alignment horizontal="center" vertical="center"/>
      <protection/>
    </xf>
    <xf numFmtId="0" fontId="10" fillId="59" borderId="27" xfId="31" applyFont="1" applyFill="1" applyBorder="1" applyAlignment="1">
      <alignment horizontal="center" vertical="center"/>
      <protection/>
    </xf>
    <xf numFmtId="0" fontId="10" fillId="59" borderId="25" xfId="31" applyFont="1" applyFill="1" applyBorder="1" applyAlignment="1">
      <alignment horizontal="center" vertical="center"/>
      <protection/>
    </xf>
    <xf numFmtId="0" fontId="10" fillId="59" borderId="36" xfId="31" applyFont="1" applyFill="1" applyBorder="1" applyAlignment="1">
      <alignment horizontal="center" vertical="center"/>
      <protection/>
    </xf>
    <xf numFmtId="0" fontId="10" fillId="59" borderId="11" xfId="31" applyFont="1" applyFill="1" applyBorder="1" applyAlignment="1">
      <alignment horizontal="center"/>
      <protection/>
    </xf>
    <xf numFmtId="0" fontId="10" fillId="59" borderId="33" xfId="31" applyFont="1" applyFill="1" applyBorder="1" applyAlignment="1">
      <alignment horizontal="center"/>
      <protection/>
    </xf>
    <xf numFmtId="10" fontId="10" fillId="59" borderId="35" xfId="32" applyNumberFormat="1" applyFont="1" applyFill="1" applyBorder="1" applyAlignment="1">
      <alignment horizontal="center" vertical="center" wrapText="1"/>
      <protection/>
    </xf>
    <xf numFmtId="10" fontId="10" fillId="59" borderId="27" xfId="32" applyNumberFormat="1" applyFont="1" applyFill="1" applyBorder="1" applyAlignment="1">
      <alignment horizontal="center" vertical="center" wrapText="1"/>
      <protection/>
    </xf>
    <xf numFmtId="10" fontId="10" fillId="59" borderId="11" xfId="32" applyNumberFormat="1" applyFont="1" applyFill="1" applyBorder="1" applyAlignment="1">
      <alignment horizontal="center" vertical="center" wrapText="1"/>
      <protection/>
    </xf>
    <xf numFmtId="10" fontId="10" fillId="59" borderId="33" xfId="32" applyNumberFormat="1" applyFont="1" applyFill="1" applyBorder="1" applyAlignment="1">
      <alignment horizontal="center" vertical="center" wrapText="1"/>
      <protection/>
    </xf>
    <xf numFmtId="0" fontId="10" fillId="59" borderId="35" xfId="31" applyFont="1" applyFill="1" applyBorder="1" applyAlignment="1" quotePrefix="1">
      <alignment horizontal="center" vertical="center"/>
      <protection/>
    </xf>
    <xf numFmtId="0" fontId="129" fillId="72" borderId="32" xfId="33" applyNumberFormat="1" applyFont="1" applyFill="1" applyBorder="1" applyAlignment="1">
      <alignment horizontal="left"/>
    </xf>
    <xf numFmtId="0" fontId="129" fillId="72" borderId="71" xfId="33" applyNumberFormat="1" applyFont="1" applyFill="1" applyBorder="1" applyAlignment="1">
      <alignment horizontal="left"/>
    </xf>
    <xf numFmtId="168" fontId="129" fillId="72" borderId="0" xfId="33" applyNumberFormat="1" applyFont="1" applyFill="1" applyBorder="1" applyAlignment="1">
      <alignment horizontal="left"/>
    </xf>
    <xf numFmtId="168" fontId="129" fillId="72" borderId="28" xfId="33" applyNumberFormat="1" applyFont="1" applyFill="1" applyBorder="1" applyAlignment="1">
      <alignment horizontal="left"/>
    </xf>
    <xf numFmtId="0" fontId="132" fillId="59" borderId="66" xfId="0" applyFont="1" applyFill="1" applyBorder="1" applyAlignment="1">
      <alignment horizontal="center"/>
    </xf>
    <xf numFmtId="0" fontId="132" fillId="59" borderId="32" xfId="0" applyFont="1" applyFill="1" applyBorder="1" applyAlignment="1">
      <alignment horizontal="center"/>
    </xf>
    <xf numFmtId="0" fontId="132" fillId="59" borderId="69" xfId="0" applyFont="1" applyFill="1" applyBorder="1" applyAlignment="1">
      <alignment horizontal="center"/>
    </xf>
    <xf numFmtId="0" fontId="132" fillId="59" borderId="61" xfId="0" applyFont="1" applyFill="1" applyBorder="1" applyAlignment="1">
      <alignment horizontal="center"/>
    </xf>
    <xf numFmtId="0" fontId="132" fillId="59" borderId="56" xfId="0" applyFont="1" applyFill="1" applyBorder="1" applyAlignment="1">
      <alignment horizontal="center"/>
    </xf>
    <xf numFmtId="43" fontId="132" fillId="59" borderId="35" xfId="33" applyFont="1" applyFill="1" applyBorder="1" applyAlignment="1" applyProtection="1">
      <alignment horizontal="center" vertical="center" wrapText="1"/>
      <protection locked="0"/>
    </xf>
    <xf numFmtId="43" fontId="132" fillId="59" borderId="27" xfId="33" applyFont="1" applyFill="1" applyBorder="1" applyAlignment="1" applyProtection="1">
      <alignment horizontal="center" vertical="center" wrapText="1"/>
      <protection locked="0"/>
    </xf>
    <xf numFmtId="0" fontId="132" fillId="59" borderId="7" xfId="0" applyFont="1" applyFill="1" applyBorder="1" applyAlignment="1">
      <alignment horizontal="center"/>
    </xf>
    <xf numFmtId="0" fontId="132" fillId="59" borderId="33" xfId="0" applyFont="1" applyFill="1" applyBorder="1" applyAlignment="1">
      <alignment horizontal="center"/>
    </xf>
    <xf numFmtId="0" fontId="132" fillId="59" borderId="41" xfId="0" applyFont="1" applyFill="1" applyBorder="1" applyAlignment="1">
      <alignment horizontal="center"/>
    </xf>
    <xf numFmtId="0" fontId="132" fillId="59" borderId="77" xfId="0" applyFont="1" applyFill="1" applyBorder="1" applyAlignment="1">
      <alignment horizontal="center"/>
    </xf>
    <xf numFmtId="0" fontId="132" fillId="69" borderId="75" xfId="0" applyFont="1" applyFill="1" applyBorder="1" applyAlignment="1">
      <alignment horizontal="center" vertical="center"/>
    </xf>
    <xf numFmtId="0" fontId="132" fillId="69" borderId="68" xfId="0" applyFont="1" applyFill="1" applyBorder="1" applyAlignment="1">
      <alignment horizontal="center" vertical="center"/>
    </xf>
    <xf numFmtId="0" fontId="132" fillId="69" borderId="54" xfId="0" applyFont="1" applyFill="1" applyBorder="1" applyAlignment="1">
      <alignment horizontal="center" vertical="center"/>
    </xf>
    <xf numFmtId="0" fontId="132" fillId="59" borderId="7" xfId="0" applyFont="1" applyFill="1" applyBorder="1" applyAlignment="1">
      <alignment horizontal="center" vertical="center"/>
    </xf>
    <xf numFmtId="0" fontId="144" fillId="68" borderId="0" xfId="0" applyFont="1" applyFill="1" applyAlignment="1">
      <alignment horizontal="right"/>
    </xf>
    <xf numFmtId="0" fontId="132" fillId="69" borderId="80" xfId="0" applyFont="1" applyFill="1" applyBorder="1" applyAlignment="1">
      <alignment horizontal="center" vertical="center"/>
    </xf>
    <xf numFmtId="0" fontId="137" fillId="57" borderId="81" xfId="0" applyFont="1" applyFill="1" applyBorder="1" applyAlignment="1">
      <alignment horizontal="left" vertical="center"/>
    </xf>
    <xf numFmtId="0" fontId="137" fillId="57" borderId="82" xfId="0" applyFont="1" applyFill="1" applyBorder="1" applyAlignment="1">
      <alignment horizontal="left" vertical="center"/>
    </xf>
    <xf numFmtId="0" fontId="137" fillId="57" borderId="83" xfId="0" applyFont="1" applyFill="1" applyBorder="1" applyAlignment="1">
      <alignment horizontal="left" vertical="center"/>
    </xf>
    <xf numFmtId="0" fontId="132" fillId="59" borderId="32" xfId="0" applyFont="1" applyFill="1" applyBorder="1" applyAlignment="1">
      <alignment horizontal="center" vertical="center"/>
    </xf>
    <xf numFmtId="0" fontId="132" fillId="59" borderId="43" xfId="0" applyFont="1" applyFill="1" applyBorder="1" applyAlignment="1">
      <alignment horizontal="center" vertical="center"/>
    </xf>
    <xf numFmtId="0" fontId="132" fillId="59" borderId="44" xfId="0" applyFont="1" applyFill="1" applyBorder="1" applyAlignment="1">
      <alignment horizontal="center" vertical="center"/>
    </xf>
    <xf numFmtId="0" fontId="132" fillId="59" borderId="45" xfId="0" applyFont="1" applyFill="1" applyBorder="1" applyAlignment="1">
      <alignment horizontal="center" vertical="center"/>
    </xf>
    <xf numFmtId="0" fontId="132" fillId="59" borderId="0" xfId="0" applyFont="1" applyFill="1" applyAlignment="1">
      <alignment horizontal="center"/>
    </xf>
    <xf numFmtId="0" fontId="132" fillId="59" borderId="77" xfId="0" applyFont="1" applyFill="1" applyBorder="1" applyAlignment="1">
      <alignment horizontal="center" vertical="center"/>
    </xf>
    <xf numFmtId="0" fontId="132" fillId="59" borderId="41" xfId="0" applyFont="1" applyFill="1" applyBorder="1" applyAlignment="1">
      <alignment horizontal="center" vertical="center"/>
    </xf>
    <xf numFmtId="0" fontId="132" fillId="59" borderId="7" xfId="0" applyFont="1" applyFill="1" applyBorder="1" applyAlignment="1" quotePrefix="1">
      <alignment horizontal="center"/>
    </xf>
    <xf numFmtId="0" fontId="132" fillId="59" borderId="68" xfId="0" applyFont="1" applyFill="1" applyBorder="1" applyAlignment="1">
      <alignment horizontal="center" vertical="center"/>
    </xf>
    <xf numFmtId="0" fontId="132" fillId="69" borderId="43" xfId="0" applyFont="1" applyFill="1" applyBorder="1" applyAlignment="1">
      <alignment horizontal="center"/>
    </xf>
    <xf numFmtId="0" fontId="132" fillId="69" borderId="44" xfId="0" applyFont="1" applyFill="1" applyBorder="1" applyAlignment="1">
      <alignment horizontal="center"/>
    </xf>
    <xf numFmtId="0" fontId="132" fillId="69" borderId="71" xfId="0" applyFont="1" applyFill="1" applyBorder="1" applyAlignment="1">
      <alignment horizontal="center"/>
    </xf>
    <xf numFmtId="0" fontId="132" fillId="69" borderId="0" xfId="0" applyFont="1" applyFill="1" applyAlignment="1">
      <alignment horizontal="center"/>
    </xf>
    <xf numFmtId="0" fontId="132" fillId="69" borderId="54" xfId="0" applyFont="1" applyFill="1" applyBorder="1" applyAlignment="1">
      <alignment horizontal="center"/>
    </xf>
    <xf numFmtId="0" fontId="132" fillId="69" borderId="0" xfId="0" applyFont="1" applyFill="1" applyAlignment="1">
      <alignment horizontal="center" vertical="center"/>
    </xf>
    <xf numFmtId="0" fontId="132" fillId="59" borderId="27" xfId="0" applyFont="1" applyFill="1" applyBorder="1" applyAlignment="1">
      <alignment horizontal="center"/>
    </xf>
    <xf numFmtId="0" fontId="132" fillId="59" borderId="43" xfId="0" applyFont="1" applyFill="1" applyBorder="1" applyAlignment="1">
      <alignment horizontal="center"/>
    </xf>
    <xf numFmtId="0" fontId="132" fillId="59" borderId="44" xfId="0" applyFont="1" applyFill="1" applyBorder="1" applyAlignment="1">
      <alignment horizontal="center"/>
    </xf>
    <xf numFmtId="0" fontId="132" fillId="59" borderId="45" xfId="0" applyFont="1" applyFill="1" applyBorder="1" applyAlignment="1">
      <alignment horizontal="center"/>
    </xf>
    <xf numFmtId="0" fontId="132" fillId="59" borderId="55" xfId="0" applyFont="1" applyFill="1" applyBorder="1" applyAlignment="1">
      <alignment horizontal="center"/>
    </xf>
    <xf numFmtId="0" fontId="132" fillId="59" borderId="57" xfId="0" applyFont="1" applyFill="1" applyBorder="1" applyAlignment="1">
      <alignment horizontal="center"/>
    </xf>
    <xf numFmtId="0" fontId="132" fillId="69" borderId="68" xfId="0" applyFont="1" applyFill="1" applyBorder="1" applyAlignment="1">
      <alignment horizontal="center" vertical="center"/>
    </xf>
    <xf numFmtId="0" fontId="3" fillId="0" borderId="6" xfId="953" applyFont="1" applyBorder="1" applyAlignment="1">
      <alignment horizontal="center"/>
      <protection/>
    </xf>
    <xf numFmtId="0" fontId="2" fillId="0" borderId="6" xfId="953" applyBorder="1" applyAlignment="1">
      <alignment vertical="top"/>
      <protection/>
    </xf>
    <xf numFmtId="0" fontId="2" fillId="0" borderId="6" xfId="953" applyFont="1" applyBorder="1" applyAlignment="1">
      <alignment wrapText="1"/>
      <protection/>
    </xf>
    <xf numFmtId="0" fontId="2" fillId="0" borderId="6" xfId="953" applyFont="1" applyBorder="1" applyAlignment="1">
      <alignment vertical="top" wrapText="1"/>
      <protection/>
    </xf>
    <xf numFmtId="0" fontId="4" fillId="57" borderId="11" xfId="0" applyFont="1" applyFill="1" applyBorder="1" applyAlignment="1">
      <alignment/>
    </xf>
    <xf numFmtId="0" fontId="4" fillId="57" borderId="32" xfId="0" applyFont="1" applyFill="1" applyBorder="1" applyAlignment="1">
      <alignment/>
    </xf>
    <xf numFmtId="0" fontId="4" fillId="57" borderId="71" xfId="0" applyFont="1" applyFill="1" applyBorder="1" applyAlignment="1">
      <alignment/>
    </xf>
    <xf numFmtId="0" fontId="4" fillId="0" borderId="19" xfId="22" applyFont="1" applyBorder="1">
      <alignment/>
      <protection/>
    </xf>
    <xf numFmtId="43" fontId="116" fillId="0" borderId="19" xfId="18" applyFont="1" applyFill="1" applyBorder="1"/>
    <xf numFmtId="43" fontId="12" fillId="0" borderId="19" xfId="18" applyFont="1" applyBorder="1"/>
    <xf numFmtId="43" fontId="12" fillId="0" borderId="19" xfId="22" applyNumberFormat="1" applyFont="1" applyBorder="1">
      <alignment/>
      <protection/>
    </xf>
    <xf numFmtId="0" fontId="4" fillId="0" borderId="17" xfId="22" applyFont="1" applyBorder="1">
      <alignment/>
      <protection/>
    </xf>
    <xf numFmtId="0" fontId="4" fillId="0" borderId="84" xfId="22" applyFont="1" applyBorder="1">
      <alignment/>
      <protection/>
    </xf>
    <xf numFmtId="0" fontId="4" fillId="0" borderId="85" xfId="22" applyFont="1" applyBorder="1">
      <alignment/>
      <protection/>
    </xf>
    <xf numFmtId="0" fontId="4" fillId="0" borderId="86" xfId="22" applyFont="1" applyBorder="1">
      <alignment/>
      <protection/>
    </xf>
    <xf numFmtId="43" fontId="11" fillId="0" borderId="19" xfId="18" applyFont="1" applyBorder="1"/>
    <xf numFmtId="43" fontId="14" fillId="0" borderId="19" xfId="18" applyFont="1" applyFill="1" applyBorder="1"/>
    <xf numFmtId="0" fontId="4" fillId="0" borderId="19" xfId="22" applyFont="1" applyBorder="1" applyAlignment="1">
      <alignment vertical="center" wrapText="1"/>
      <protection/>
    </xf>
    <xf numFmtId="0" fontId="11" fillId="0" borderId="19" xfId="22" applyFont="1" applyBorder="1">
      <alignment/>
      <protection/>
    </xf>
    <xf numFmtId="43" fontId="116" fillId="0" borderId="19" xfId="0" applyNumberFormat="1" applyFont="1" applyBorder="1"/>
    <xf numFmtId="43" fontId="11" fillId="0" borderId="19" xfId="18" applyFont="1" applyFill="1" applyBorder="1"/>
    <xf numFmtId="43" fontId="4" fillId="0" borderId="19" xfId="22" applyNumberFormat="1" applyFont="1" applyBorder="1">
      <alignment/>
      <protection/>
    </xf>
    <xf numFmtId="43" fontId="4" fillId="0" borderId="19" xfId="18" applyFont="1" applyBorder="1"/>
    <xf numFmtId="0" fontId="124" fillId="77" borderId="19" xfId="22" applyFont="1" applyFill="1" applyBorder="1">
      <alignment/>
      <protection/>
    </xf>
    <xf numFmtId="0" fontId="11" fillId="77" borderId="19" xfId="22" applyFont="1" applyFill="1" applyBorder="1">
      <alignment/>
      <protection/>
    </xf>
    <xf numFmtId="0" fontId="4" fillId="77" borderId="19" xfId="22" applyFont="1" applyFill="1" applyBorder="1" applyAlignment="1">
      <alignment horizontal="left" vertical="center" wrapText="1" indent="2"/>
      <protection/>
    </xf>
    <xf numFmtId="165" fontId="11" fillId="77" borderId="19" xfId="0" applyNumberFormat="1" applyFont="1" applyFill="1" applyBorder="1"/>
    <xf numFmtId="0" fontId="132" fillId="59" borderId="21" xfId="0" applyFont="1" applyFill="1" applyBorder="1" applyAlignment="1">
      <alignment horizontal="center" vertical="center"/>
    </xf>
    <xf numFmtId="0" fontId="133" fillId="59" borderId="87" xfId="0" applyFont="1" applyFill="1" applyBorder="1" applyAlignment="1">
      <alignment horizontal="center" vertical="center"/>
    </xf>
    <xf numFmtId="14" fontId="132" fillId="59" borderId="87" xfId="0" applyNumberFormat="1" applyFont="1" applyFill="1" applyBorder="1" applyAlignment="1">
      <alignment horizontal="center"/>
    </xf>
    <xf numFmtId="0" fontId="132" fillId="59" borderId="87" xfId="0" applyFont="1" applyFill="1" applyBorder="1" applyAlignment="1">
      <alignment horizontal="center"/>
    </xf>
    <xf numFmtId="0" fontId="132" fillId="59" borderId="87" xfId="0" applyFont="1" applyFill="1" applyBorder="1" applyAlignment="1" quotePrefix="1">
      <alignment horizontal="center"/>
    </xf>
    <xf numFmtId="0" fontId="132" fillId="59" borderId="88" xfId="0" applyFont="1" applyFill="1" applyBorder="1" applyAlignment="1" quotePrefix="1">
      <alignment horizontal="center"/>
    </xf>
    <xf numFmtId="0" fontId="132" fillId="59" borderId="89" xfId="0" applyFont="1" applyFill="1" applyBorder="1" applyAlignment="1">
      <alignment horizontal="center" vertical="center"/>
    </xf>
    <xf numFmtId="0" fontId="132" fillId="59" borderId="90" xfId="0" applyFont="1" applyFill="1" applyBorder="1" applyAlignment="1">
      <alignment horizontal="center" vertical="center"/>
    </xf>
    <xf numFmtId="0" fontId="133" fillId="59" borderId="89" xfId="0" applyFont="1" applyFill="1" applyBorder="1" applyAlignment="1">
      <alignment horizontal="center"/>
    </xf>
    <xf numFmtId="0" fontId="132" fillId="59" borderId="90" xfId="0" applyFont="1" applyFill="1" applyBorder="1" applyAlignment="1" quotePrefix="1">
      <alignment horizontal="center" vertical="center"/>
    </xf>
    <xf numFmtId="0" fontId="132" fillId="59" borderId="89" xfId="0" applyFont="1" applyFill="1" applyBorder="1" applyAlignment="1" quotePrefix="1">
      <alignment horizontal="center"/>
    </xf>
    <xf numFmtId="0" fontId="132" fillId="59" borderId="91" xfId="0" applyFont="1" applyFill="1" applyBorder="1" applyAlignment="1" quotePrefix="1">
      <alignment horizontal="center"/>
    </xf>
    <xf numFmtId="0" fontId="132" fillId="59" borderId="92" xfId="0" applyFont="1" applyFill="1" applyBorder="1" applyAlignment="1" quotePrefix="1">
      <alignment horizontal="center"/>
    </xf>
    <xf numFmtId="0" fontId="29" fillId="57" borderId="93" xfId="0" applyFont="1" applyFill="1" applyBorder="1" applyAlignment="1">
      <alignment horizontal="center"/>
    </xf>
    <xf numFmtId="0" fontId="29" fillId="57" borderId="94" xfId="0" applyFont="1" applyFill="1" applyBorder="1" applyAlignment="1">
      <alignment horizontal="center"/>
    </xf>
    <xf numFmtId="14" fontId="29" fillId="57" borderId="94" xfId="0" applyNumberFormat="1" applyFont="1" applyFill="1" applyBorder="1" applyAlignment="1">
      <alignment horizontal="center"/>
    </xf>
    <xf numFmtId="14" fontId="29" fillId="57" borderId="94" xfId="0" applyNumberFormat="1" applyFont="1" applyFill="1" applyBorder="1" applyAlignment="1" quotePrefix="1">
      <alignment horizontal="center"/>
    </xf>
    <xf numFmtId="0" fontId="29" fillId="57" borderId="94" xfId="0" applyFont="1" applyFill="1" applyBorder="1" applyAlignment="1" quotePrefix="1">
      <alignment horizontal="center"/>
    </xf>
    <xf numFmtId="0" fontId="29" fillId="57" borderId="95" xfId="0" applyFont="1" applyFill="1" applyBorder="1" applyAlignment="1" quotePrefix="1">
      <alignment horizontal="center"/>
    </xf>
    <xf numFmtId="49" fontId="29" fillId="57" borderId="93" xfId="0" applyNumberFormat="1" applyFont="1" applyFill="1" applyBorder="1" applyAlignment="1">
      <alignment horizontal="center"/>
    </xf>
    <xf numFmtId="49" fontId="29" fillId="57" borderId="94" xfId="0" applyNumberFormat="1" applyFont="1" applyFill="1" applyBorder="1" applyAlignment="1" quotePrefix="1">
      <alignment horizontal="center"/>
    </xf>
    <xf numFmtId="0" fontId="29" fillId="0" borderId="24" xfId="41" applyFont="1" applyBorder="1" applyAlignment="1" quotePrefix="1">
      <alignment horizontal="center"/>
      <protection/>
    </xf>
    <xf numFmtId="199" fontId="134" fillId="0" borderId="96" xfId="33" applyNumberFormat="1" applyFont="1" applyFill="1" applyBorder="1" applyProtection="1">
      <protection locked="0"/>
    </xf>
    <xf numFmtId="0" fontId="137" fillId="57" borderId="97" xfId="0" applyFont="1" applyFill="1" applyBorder="1" applyAlignment="1">
      <alignment horizontal="left" vertical="center"/>
    </xf>
    <xf numFmtId="0" fontId="136" fillId="57" borderId="98" xfId="0" applyFont="1" applyFill="1" applyBorder="1" applyAlignment="1">
      <alignment horizontal="center" vertical="center"/>
    </xf>
    <xf numFmtId="14" fontId="136" fillId="57" borderId="98" xfId="0" applyNumberFormat="1" applyFont="1" applyFill="1" applyBorder="1" applyAlignment="1">
      <alignment horizontal="fill" vertical="center"/>
    </xf>
    <xf numFmtId="0" fontId="136" fillId="57" borderId="98" xfId="0" applyFont="1" applyFill="1" applyBorder="1" applyAlignment="1">
      <alignment horizontal="fill" vertical="center"/>
    </xf>
    <xf numFmtId="169" fontId="137" fillId="66" borderId="98" xfId="33" applyNumberFormat="1" applyFont="1" applyFill="1" applyBorder="1" applyAlignment="1" applyProtection="1">
      <alignment vertical="center"/>
      <protection/>
    </xf>
    <xf numFmtId="169" fontId="137" fillId="57" borderId="98" xfId="0" applyNumberFormat="1" applyFont="1" applyFill="1" applyBorder="1" applyAlignment="1">
      <alignment horizontal="fill" vertical="center"/>
    </xf>
    <xf numFmtId="169" fontId="137" fillId="66" borderId="99" xfId="33" applyNumberFormat="1" applyFont="1" applyFill="1" applyBorder="1" applyAlignment="1" applyProtection="1">
      <alignment vertical="center"/>
      <protection/>
    </xf>
    <xf numFmtId="169" fontId="137" fillId="66" borderId="97" xfId="33" applyNumberFormat="1" applyFont="1" applyFill="1" applyBorder="1" applyAlignment="1" applyProtection="1">
      <alignment vertical="center"/>
      <protection/>
    </xf>
    <xf numFmtId="169" fontId="137" fillId="66" borderId="100" xfId="33" applyNumberFormat="1" applyFont="1" applyFill="1" applyBorder="1" applyAlignment="1" applyProtection="1">
      <alignment vertical="center"/>
      <protection/>
    </xf>
    <xf numFmtId="0" fontId="136" fillId="57" borderId="101" xfId="0" applyFont="1" applyFill="1" applyBorder="1" applyAlignment="1">
      <alignment horizontal="fill" vertical="center"/>
    </xf>
    <xf numFmtId="14" fontId="136" fillId="57" borderId="101" xfId="0" applyNumberFormat="1" applyFont="1" applyFill="1" applyBorder="1" applyAlignment="1">
      <alignment horizontal="fill" vertical="center"/>
    </xf>
    <xf numFmtId="169" fontId="137" fillId="57" borderId="101" xfId="0" applyNumberFormat="1" applyFont="1" applyFill="1" applyBorder="1" applyAlignment="1">
      <alignment horizontal="fill" vertical="center"/>
    </xf>
    <xf numFmtId="0" fontId="164" fillId="78" borderId="6" xfId="0" applyFont="1" applyFill="1" applyBorder="1" applyAlignment="1">
      <alignment horizontal="center" vertical="center" wrapText="1"/>
    </xf>
    <xf numFmtId="0" fontId="164" fillId="78" borderId="6" xfId="0" applyFont="1" applyFill="1" applyBorder="1" applyAlignment="1">
      <alignment horizontal="center" vertical="center" wrapText="1"/>
    </xf>
    <xf numFmtId="0" fontId="132" fillId="59" borderId="96" xfId="0" applyFont="1" applyFill="1" applyBorder="1"/>
    <xf numFmtId="0" fontId="132" fillId="59" borderId="102" xfId="0" applyFont="1" applyFill="1" applyBorder="1"/>
    <xf numFmtId="0" fontId="132" fillId="59" borderId="103" xfId="0" applyFont="1" applyFill="1" applyBorder="1"/>
    <xf numFmtId="0" fontId="132" fillId="59" borderId="17" xfId="0" applyFont="1" applyFill="1" applyBorder="1" applyAlignment="1">
      <alignment horizontal="center"/>
    </xf>
    <xf numFmtId="0" fontId="132" fillId="59" borderId="104" xfId="0" applyFont="1" applyFill="1" applyBorder="1" applyAlignment="1">
      <alignment horizontal="center"/>
    </xf>
    <xf numFmtId="0" fontId="132" fillId="59" borderId="84" xfId="0" applyFont="1" applyFill="1" applyBorder="1" applyAlignment="1">
      <alignment horizontal="center"/>
    </xf>
    <xf numFmtId="0" fontId="132" fillId="59" borderId="21" xfId="0" applyFont="1" applyFill="1" applyBorder="1" applyAlignment="1">
      <alignment horizontal="center"/>
    </xf>
    <xf numFmtId="0" fontId="132" fillId="59" borderId="105" xfId="0" applyFont="1" applyFill="1" applyBorder="1"/>
    <xf numFmtId="0" fontId="148" fillId="59" borderId="106" xfId="0" applyFont="1" applyFill="1" applyBorder="1"/>
    <xf numFmtId="0" fontId="132" fillId="59" borderId="77" xfId="0" applyFont="1" applyFill="1" applyBorder="1" applyAlignment="1">
      <alignment horizontal="center"/>
    </xf>
    <xf numFmtId="0" fontId="132" fillId="59" borderId="106" xfId="0" applyFont="1" applyFill="1" applyBorder="1"/>
    <xf numFmtId="0" fontId="132" fillId="59" borderId="107" xfId="0" applyFont="1" applyFill="1" applyBorder="1" applyAlignment="1">
      <alignment horizontal="center"/>
    </xf>
    <xf numFmtId="0" fontId="132" fillId="59" borderId="108" xfId="0" applyFont="1" applyFill="1" applyBorder="1" applyAlignment="1">
      <alignment horizontal="center"/>
    </xf>
    <xf numFmtId="0" fontId="132" fillId="59" borderId="106" xfId="0" applyFont="1" applyFill="1" applyBorder="1" applyAlignment="1">
      <alignment horizontal="center"/>
    </xf>
    <xf numFmtId="0" fontId="132" fillId="59" borderId="17" xfId="0" applyFont="1" applyFill="1" applyBorder="1" applyAlignment="1">
      <alignment horizontal="center" vertical="center"/>
    </xf>
    <xf numFmtId="0" fontId="132" fillId="59" borderId="84" xfId="0" applyFont="1" applyFill="1" applyBorder="1" applyAlignment="1">
      <alignment horizontal="center" vertical="center"/>
    </xf>
    <xf numFmtId="0" fontId="132" fillId="59" borderId="104" xfId="0" applyFont="1" applyFill="1" applyBorder="1" applyAlignment="1">
      <alignment horizontal="center" vertical="center"/>
    </xf>
    <xf numFmtId="0" fontId="132" fillId="59" borderId="106" xfId="0" applyFont="1" applyFill="1" applyBorder="1" applyAlignment="1" quotePrefix="1">
      <alignment horizontal="center"/>
    </xf>
    <xf numFmtId="0" fontId="132" fillId="59" borderId="109" xfId="0" applyFont="1" applyFill="1" applyBorder="1" applyAlignment="1" quotePrefix="1">
      <alignment horizontal="center"/>
    </xf>
    <xf numFmtId="0" fontId="132" fillId="59" borderId="108" xfId="0" applyFont="1" applyFill="1" applyBorder="1" applyAlignment="1" quotePrefix="1">
      <alignment horizontal="center"/>
    </xf>
    <xf numFmtId="0" fontId="132" fillId="59" borderId="107" xfId="0" applyFont="1" applyFill="1" applyBorder="1" applyAlignment="1" quotePrefix="1">
      <alignment horizontal="center"/>
    </xf>
    <xf numFmtId="0" fontId="132" fillId="59" borderId="107" xfId="0" applyFont="1" applyFill="1" applyBorder="1" applyAlignment="1">
      <alignment horizontal="center" vertical="center"/>
    </xf>
    <xf numFmtId="0" fontId="132" fillId="59" borderId="108" xfId="0" applyFont="1" applyFill="1" applyBorder="1" applyAlignment="1">
      <alignment horizontal="center" vertical="center"/>
    </xf>
    <xf numFmtId="0" fontId="132" fillId="69" borderId="110" xfId="0" applyFont="1" applyFill="1" applyBorder="1" applyAlignment="1">
      <alignment horizontal="center" vertical="center"/>
    </xf>
    <xf numFmtId="0" fontId="132" fillId="69" borderId="111" xfId="0" applyFont="1" applyFill="1" applyBorder="1" applyAlignment="1">
      <alignment horizontal="center" vertical="center"/>
    </xf>
    <xf numFmtId="0" fontId="132" fillId="69" borderId="21" xfId="0" applyFont="1" applyFill="1" applyBorder="1" applyAlignment="1">
      <alignment horizontal="center" vertical="center"/>
    </xf>
    <xf numFmtId="0" fontId="132" fillId="69" borderId="112" xfId="0" applyFont="1" applyFill="1" applyBorder="1" applyAlignment="1">
      <alignment horizontal="center" vertical="center"/>
    </xf>
    <xf numFmtId="0" fontId="132" fillId="69" borderId="113" xfId="0" applyFont="1" applyFill="1" applyBorder="1" applyAlignment="1">
      <alignment horizontal="center" vertical="center"/>
    </xf>
    <xf numFmtId="0" fontId="132" fillId="69" borderId="106" xfId="0" applyFont="1" applyFill="1" applyBorder="1" applyAlignment="1">
      <alignment horizontal="center" vertical="center"/>
    </xf>
    <xf numFmtId="0" fontId="132" fillId="59" borderId="87" xfId="0" applyFont="1" applyFill="1" applyBorder="1"/>
    <xf numFmtId="0" fontId="133" fillId="59" borderId="87" xfId="0" applyFont="1" applyFill="1" applyBorder="1" applyAlignment="1">
      <alignment horizontal="center"/>
    </xf>
    <xf numFmtId="0" fontId="132" fillId="59" borderId="91" xfId="0" applyFont="1" applyFill="1" applyBorder="1" applyAlignment="1">
      <alignment horizontal="center"/>
    </xf>
    <xf numFmtId="0" fontId="132" fillId="59" borderId="114" xfId="0" applyFont="1" applyFill="1" applyBorder="1" applyAlignment="1" quotePrefix="1">
      <alignment horizontal="center"/>
    </xf>
    <xf numFmtId="49" fontId="29" fillId="57" borderId="94" xfId="0" applyNumberFormat="1" applyFont="1" applyFill="1" applyBorder="1" applyAlignment="1">
      <alignment horizontal="center"/>
    </xf>
    <xf numFmtId="0" fontId="132" fillId="69" borderId="94" xfId="0" applyFont="1" applyFill="1" applyBorder="1" applyAlignment="1">
      <alignment horizontal="center" vertical="center"/>
    </xf>
    <xf numFmtId="0" fontId="132" fillId="69" borderId="115" xfId="0" applyFont="1" applyFill="1" applyBorder="1" applyAlignment="1">
      <alignment horizontal="center" vertical="center"/>
    </xf>
    <xf numFmtId="0" fontId="132" fillId="69" borderId="89" xfId="0" applyFont="1" applyFill="1" applyBorder="1" applyAlignment="1">
      <alignment horizontal="center" vertical="center"/>
    </xf>
    <xf numFmtId="0" fontId="132" fillId="69" borderId="116" xfId="0" applyFont="1" applyFill="1" applyBorder="1" applyAlignment="1">
      <alignment horizontal="center" vertical="center"/>
    </xf>
    <xf numFmtId="0" fontId="132" fillId="69" borderId="117" xfId="0" applyFont="1" applyFill="1" applyBorder="1" applyAlignment="1">
      <alignment horizontal="center" vertical="center"/>
    </xf>
    <xf numFmtId="49" fontId="132" fillId="59" borderId="89" xfId="0" applyNumberFormat="1" applyFont="1" applyFill="1" applyBorder="1" applyAlignment="1">
      <alignment horizontal="center"/>
    </xf>
    <xf numFmtId="49" fontId="137" fillId="57" borderId="116" xfId="0" applyNumberFormat="1" applyFont="1" applyFill="1" applyBorder="1" applyAlignment="1">
      <alignment horizontal="center"/>
    </xf>
    <xf numFmtId="49" fontId="137" fillId="57" borderId="94" xfId="0" applyNumberFormat="1" applyFont="1" applyFill="1" applyBorder="1" applyAlignment="1">
      <alignment horizontal="center"/>
    </xf>
    <xf numFmtId="0" fontId="137" fillId="57" borderId="115" xfId="0" applyFont="1" applyFill="1" applyBorder="1" applyAlignment="1" quotePrefix="1">
      <alignment horizontal="center"/>
    </xf>
    <xf numFmtId="0" fontId="137" fillId="57" borderId="118" xfId="0" applyFont="1" applyFill="1" applyBorder="1" applyAlignment="1" quotePrefix="1">
      <alignment horizontal="center"/>
    </xf>
    <xf numFmtId="0" fontId="137" fillId="57" borderId="112" xfId="0" applyFont="1" applyFill="1" applyBorder="1" applyAlignment="1" quotePrefix="1">
      <alignment horizontal="center"/>
    </xf>
    <xf numFmtId="0" fontId="137" fillId="57" borderId="94" xfId="0" applyFont="1" applyFill="1" applyBorder="1" applyAlignment="1" quotePrefix="1">
      <alignment horizontal="center"/>
    </xf>
    <xf numFmtId="0" fontId="137" fillId="57" borderId="95" xfId="0" applyFont="1" applyFill="1" applyBorder="1" applyAlignment="1" quotePrefix="1">
      <alignment horizontal="center"/>
    </xf>
    <xf numFmtId="0" fontId="137" fillId="57" borderId="119" xfId="0" applyFont="1" applyFill="1" applyBorder="1" applyAlignment="1" quotePrefix="1">
      <alignment horizontal="center"/>
    </xf>
    <xf numFmtId="199" fontId="134" fillId="67" borderId="106" xfId="38" applyNumberFormat="1" applyFont="1" applyFill="1" applyBorder="1" applyProtection="1">
      <protection/>
    </xf>
    <xf numFmtId="199" fontId="134" fillId="67" borderId="17" xfId="38" applyNumberFormat="1" applyFont="1" applyFill="1" applyBorder="1" applyProtection="1">
      <protection/>
    </xf>
    <xf numFmtId="199" fontId="134" fillId="67" borderId="21" xfId="38" applyNumberFormat="1" applyFont="1" applyFill="1" applyBorder="1" applyProtection="1">
      <protection/>
    </xf>
    <xf numFmtId="200" fontId="134" fillId="66" borderId="106" xfId="38" applyNumberFormat="1" applyFont="1" applyFill="1" applyBorder="1" applyProtection="1">
      <protection/>
    </xf>
    <xf numFmtId="200" fontId="134" fillId="0" borderId="107" xfId="38" applyNumberFormat="1" applyFont="1" applyFill="1" applyBorder="1" applyProtection="1">
      <protection locked="0"/>
    </xf>
    <xf numFmtId="200" fontId="134" fillId="0" borderId="89" xfId="38" applyNumberFormat="1" applyFont="1" applyFill="1" applyBorder="1" applyProtection="1">
      <protection locked="0"/>
    </xf>
    <xf numFmtId="0" fontId="137" fillId="0" borderId="96" xfId="0" applyFont="1" applyBorder="1"/>
    <xf numFmtId="0" fontId="136" fillId="0" borderId="98" xfId="0" applyFont="1" applyBorder="1" applyAlignment="1">
      <alignment horizontal="fill" vertical="center"/>
    </xf>
    <xf numFmtId="0" fontId="149" fillId="0" borderId="98" xfId="0" applyFont="1" applyBorder="1" applyAlignment="1">
      <alignment horizontal="center" vertical="center"/>
    </xf>
    <xf numFmtId="200" fontId="137" fillId="66" borderId="120" xfId="38" applyNumberFormat="1" applyFont="1" applyFill="1" applyBorder="1" applyAlignment="1" applyProtection="1">
      <alignment/>
      <protection/>
    </xf>
    <xf numFmtId="200" fontId="137" fillId="66" borderId="121" xfId="38" applyNumberFormat="1" applyFont="1" applyFill="1" applyBorder="1" applyAlignment="1" applyProtection="1">
      <alignment/>
      <protection/>
    </xf>
    <xf numFmtId="200" fontId="137" fillId="66" borderId="97" xfId="38" applyNumberFormat="1" applyFont="1" applyFill="1" applyBorder="1" applyAlignment="1" applyProtection="1">
      <alignment/>
      <protection/>
    </xf>
    <xf numFmtId="200" fontId="137" fillId="66" borderId="116" xfId="38" applyNumberFormat="1" applyFont="1" applyFill="1" applyBorder="1" applyAlignment="1" applyProtection="1">
      <alignment/>
      <protection/>
    </xf>
    <xf numFmtId="200" fontId="137" fillId="66" borderId="122" xfId="38" applyNumberFormat="1" applyFont="1" applyFill="1" applyBorder="1" applyAlignment="1" applyProtection="1">
      <alignment/>
      <protection/>
    </xf>
    <xf numFmtId="0" fontId="137" fillId="0" borderId="97" xfId="0" applyFont="1" applyBorder="1"/>
    <xf numFmtId="0" fontId="149" fillId="0" borderId="98" xfId="0" applyFont="1" applyBorder="1" applyAlignment="1">
      <alignment horizontal="fill" vertical="center"/>
    </xf>
    <xf numFmtId="200" fontId="137" fillId="66" borderId="98" xfId="38" applyNumberFormat="1" applyFont="1" applyFill="1" applyBorder="1" applyAlignment="1" applyProtection="1">
      <alignment/>
      <protection/>
    </xf>
    <xf numFmtId="200" fontId="137" fillId="66" borderId="123" xfId="38" applyNumberFormat="1" applyFont="1" applyFill="1" applyBorder="1" applyAlignment="1" applyProtection="1">
      <alignment/>
      <protection/>
    </xf>
    <xf numFmtId="200" fontId="137" fillId="66" borderId="99" xfId="38" applyNumberFormat="1" applyFont="1" applyFill="1" applyBorder="1" applyAlignment="1" applyProtection="1">
      <alignment/>
      <protection/>
    </xf>
    <xf numFmtId="0" fontId="137" fillId="67" borderId="96" xfId="0" applyFont="1" applyFill="1" applyBorder="1"/>
    <xf numFmtId="0" fontId="136" fillId="67" borderId="102" xfId="0" applyFont="1" applyFill="1" applyBorder="1"/>
    <xf numFmtId="0" fontId="144" fillId="67" borderId="102" xfId="0" applyFont="1" applyFill="1" applyBorder="1"/>
    <xf numFmtId="200" fontId="149" fillId="67" borderId="102" xfId="38" applyNumberFormat="1" applyFont="1" applyFill="1" applyBorder="1" applyProtection="1">
      <protection/>
    </xf>
    <xf numFmtId="200" fontId="149" fillId="67" borderId="103" xfId="38" applyNumberFormat="1" applyFont="1" applyFill="1" applyBorder="1" applyProtection="1">
      <protection/>
    </xf>
    <xf numFmtId="200" fontId="149" fillId="67" borderId="96" xfId="38" applyNumberFormat="1" applyFont="1" applyFill="1" applyBorder="1" applyProtection="1">
      <protection/>
    </xf>
    <xf numFmtId="200" fontId="149" fillId="67" borderId="124" xfId="38" applyNumberFormat="1" applyFont="1" applyFill="1" applyBorder="1" applyProtection="1">
      <protection/>
    </xf>
    <xf numFmtId="200" fontId="134" fillId="0" borderId="21" xfId="38" applyNumberFormat="1" applyFont="1" applyFill="1" applyBorder="1" applyProtection="1">
      <protection locked="0"/>
    </xf>
    <xf numFmtId="0" fontId="137" fillId="0" borderId="98" xfId="0" applyFont="1" applyBorder="1" applyAlignment="1">
      <alignment horizontal="fill" vertical="center"/>
    </xf>
    <xf numFmtId="0" fontId="137" fillId="0" borderId="98" xfId="0" applyFont="1" applyBorder="1" applyAlignment="1">
      <alignment horizontal="center" vertical="center"/>
    </xf>
    <xf numFmtId="0" fontId="137" fillId="0" borderId="125" xfId="0" applyFont="1" applyBorder="1"/>
    <xf numFmtId="0" fontId="137" fillId="0" borderId="101" xfId="0" applyFont="1" applyBorder="1" applyAlignment="1">
      <alignment horizontal="fill" vertical="center"/>
    </xf>
    <xf numFmtId="200" fontId="137" fillId="66" borderId="101" xfId="38" applyNumberFormat="1" applyFont="1" applyFill="1" applyBorder="1" applyAlignment="1" applyProtection="1">
      <alignment/>
      <protection/>
    </xf>
    <xf numFmtId="200" fontId="137" fillId="66" borderId="126" xfId="38" applyNumberFormat="1" applyFont="1" applyFill="1" applyBorder="1" applyAlignment="1" applyProtection="1">
      <alignment/>
      <protection/>
    </xf>
    <xf numFmtId="200" fontId="137" fillId="66" borderId="125" xfId="38" applyNumberFormat="1" applyFont="1" applyFill="1" applyBorder="1" applyAlignment="1" applyProtection="1">
      <alignment/>
      <protection/>
    </xf>
    <xf numFmtId="200" fontId="137" fillId="66" borderId="127" xfId="38" applyNumberFormat="1" applyFont="1" applyFill="1" applyBorder="1" applyAlignment="1" applyProtection="1">
      <alignment/>
      <protection/>
    </xf>
    <xf numFmtId="0" fontId="137" fillId="0" borderId="125" xfId="0" applyFont="1" applyBorder="1" applyAlignment="1">
      <alignment horizontal="left"/>
    </xf>
    <xf numFmtId="0" fontId="132" fillId="59" borderId="109" xfId="0" applyFont="1" applyFill="1" applyBorder="1" applyAlignment="1" quotePrefix="1">
      <alignment horizontal="center"/>
    </xf>
    <xf numFmtId="0" fontId="132" fillId="59" borderId="108" xfId="0" applyFont="1" applyFill="1" applyBorder="1" applyAlignment="1" quotePrefix="1">
      <alignment horizontal="center"/>
    </xf>
    <xf numFmtId="199" fontId="136" fillId="57" borderId="49" xfId="38" applyNumberFormat="1" applyFont="1" applyFill="1" applyBorder="1" applyAlignment="1" applyProtection="1">
      <alignment/>
      <protection/>
    </xf>
    <xf numFmtId="199" fontId="136" fillId="57" borderId="89" xfId="38" applyNumberFormat="1" applyFont="1" applyFill="1" applyBorder="1" applyAlignment="1" applyProtection="1">
      <alignment/>
      <protection/>
    </xf>
    <xf numFmtId="0" fontId="150" fillId="57" borderId="89" xfId="0" applyFont="1" applyFill="1" applyBorder="1"/>
    <xf numFmtId="200" fontId="136" fillId="72" borderId="6" xfId="38" applyNumberFormat="1" applyFont="1" applyFill="1" applyBorder="1" applyProtection="1">
      <protection/>
    </xf>
    <xf numFmtId="200" fontId="136" fillId="66" borderId="128" xfId="38" applyNumberFormat="1" applyFont="1" applyFill="1" applyBorder="1" applyProtection="1">
      <protection/>
    </xf>
    <xf numFmtId="199" fontId="136" fillId="57" borderId="129" xfId="38" applyNumberFormat="1" applyFont="1" applyFill="1" applyBorder="1" applyAlignment="1" applyProtection="1">
      <alignment/>
      <protection/>
    </xf>
    <xf numFmtId="0" fontId="150" fillId="57" borderId="21" xfId="0" applyFont="1" applyFill="1" applyBorder="1"/>
    <xf numFmtId="0" fontId="137" fillId="68" borderId="21" xfId="0" applyFont="1" applyFill="1" applyBorder="1" applyAlignment="1">
      <alignment horizontal="center"/>
    </xf>
    <xf numFmtId="200" fontId="136" fillId="79" borderId="6" xfId="38" applyNumberFormat="1" applyFont="1" applyFill="1" applyBorder="1" applyAlignment="1" applyProtection="1">
      <alignment horizontal="center"/>
      <protection/>
    </xf>
    <xf numFmtId="199" fontId="136" fillId="57" borderId="79" xfId="38" applyNumberFormat="1" applyFont="1" applyFill="1" applyBorder="1" applyAlignment="1" applyProtection="1">
      <alignment/>
      <protection/>
    </xf>
    <xf numFmtId="0" fontId="150" fillId="57" borderId="19" xfId="0" applyFont="1" applyFill="1" applyBorder="1"/>
    <xf numFmtId="0" fontId="137" fillId="68" borderId="86" xfId="0" applyFont="1" applyFill="1" applyBorder="1" applyAlignment="1">
      <alignment horizontal="center"/>
    </xf>
    <xf numFmtId="200" fontId="136" fillId="79" borderId="86" xfId="38" applyNumberFormat="1" applyFont="1" applyFill="1" applyBorder="1" applyAlignment="1" applyProtection="1">
      <alignment horizontal="center"/>
      <protection/>
    </xf>
    <xf numFmtId="200" fontId="136" fillId="68" borderId="6" xfId="38" applyNumberFormat="1" applyFont="1" applyFill="1" applyBorder="1" applyAlignment="1" applyProtection="1">
      <alignment horizontal="center"/>
      <protection/>
    </xf>
    <xf numFmtId="0" fontId="132" fillId="59" borderId="130" xfId="0" applyFont="1" applyFill="1" applyBorder="1" applyAlignment="1">
      <alignment vertical="center"/>
    </xf>
    <xf numFmtId="0" fontId="132" fillId="59" borderId="102" xfId="0" applyFont="1" applyFill="1" applyBorder="1" applyAlignment="1">
      <alignment horizontal="center" vertical="center"/>
    </xf>
    <xf numFmtId="0" fontId="132" fillId="59" borderId="124" xfId="0" applyFont="1" applyFill="1" applyBorder="1" applyAlignment="1">
      <alignment horizontal="center" vertical="center"/>
    </xf>
    <xf numFmtId="0" fontId="132" fillId="59" borderId="131" xfId="0" applyFont="1" applyFill="1" applyBorder="1" applyAlignment="1">
      <alignment horizontal="center" vertical="center"/>
    </xf>
    <xf numFmtId="0" fontId="132" fillId="59" borderId="102" xfId="0" applyFont="1" applyFill="1" applyBorder="1" applyAlignment="1">
      <alignment horizontal="center" vertical="center"/>
    </xf>
    <xf numFmtId="0" fontId="132" fillId="59" borderId="103" xfId="0" applyFont="1" applyFill="1" applyBorder="1" applyAlignment="1">
      <alignment horizontal="center" vertical="center"/>
    </xf>
    <xf numFmtId="0" fontId="132" fillId="59" borderId="17" xfId="0" applyFont="1" applyFill="1" applyBorder="1" applyAlignment="1">
      <alignment horizontal="center" vertical="center"/>
    </xf>
    <xf numFmtId="0" fontId="132" fillId="59" borderId="104" xfId="0" applyFont="1" applyFill="1" applyBorder="1" applyAlignment="1">
      <alignment horizontal="center" vertical="center"/>
    </xf>
    <xf numFmtId="0" fontId="132" fillId="59" borderId="84" xfId="0" applyFont="1" applyFill="1" applyBorder="1" applyAlignment="1">
      <alignment horizontal="center" vertical="center"/>
    </xf>
    <xf numFmtId="0" fontId="132" fillId="59" borderId="17" xfId="0" applyFont="1" applyFill="1" applyBorder="1" applyAlignment="1">
      <alignment horizontal="center" vertical="center"/>
    </xf>
    <xf numFmtId="0" fontId="132" fillId="59" borderId="130" xfId="0" applyFont="1" applyFill="1" applyBorder="1" applyAlignment="1">
      <alignment horizontal="center" vertical="center"/>
    </xf>
    <xf numFmtId="0" fontId="132" fillId="59" borderId="132" xfId="0" applyFont="1" applyFill="1" applyBorder="1" applyAlignment="1">
      <alignment horizontal="center" vertical="center"/>
    </xf>
    <xf numFmtId="0" fontId="132" fillId="59" borderId="94" xfId="0" applyFont="1" applyFill="1" applyBorder="1" applyAlignment="1">
      <alignment horizontal="center" vertical="center"/>
    </xf>
    <xf numFmtId="0" fontId="132" fillId="59" borderId="115" xfId="0" applyFont="1" applyFill="1" applyBorder="1" applyAlignment="1">
      <alignment horizontal="center" vertical="center"/>
    </xf>
    <xf numFmtId="0" fontId="132" fillId="59" borderId="107" xfId="0" applyFont="1" applyFill="1" applyBorder="1" applyAlignment="1">
      <alignment horizontal="center" vertical="center"/>
    </xf>
    <xf numFmtId="0" fontId="132" fillId="59" borderId="7" xfId="0" applyFont="1" applyFill="1" applyBorder="1" applyAlignment="1">
      <alignment horizontal="center" vertical="center"/>
    </xf>
    <xf numFmtId="0" fontId="132" fillId="59" borderId="108" xfId="0" applyFont="1" applyFill="1" applyBorder="1" applyAlignment="1">
      <alignment horizontal="center" vertical="center"/>
    </xf>
    <xf numFmtId="0" fontId="132" fillId="59" borderId="108" xfId="0" applyFont="1" applyFill="1" applyBorder="1" applyAlignment="1" quotePrefix="1">
      <alignment horizontal="center"/>
    </xf>
    <xf numFmtId="0" fontId="132" fillId="59" borderId="107" xfId="0" applyFont="1" applyFill="1" applyBorder="1" applyAlignment="1" quotePrefix="1">
      <alignment horizontal="center"/>
    </xf>
    <xf numFmtId="0" fontId="132" fillId="59" borderId="106" xfId="0" applyFont="1" applyFill="1" applyBorder="1" applyAlignment="1">
      <alignment horizontal="center" vertical="center"/>
    </xf>
    <xf numFmtId="0" fontId="132" fillId="59" borderId="21" xfId="0" applyFont="1" applyFill="1" applyBorder="1" applyAlignment="1">
      <alignment horizontal="center" vertical="center"/>
    </xf>
    <xf numFmtId="0" fontId="132" fillId="59" borderId="109" xfId="0" applyFont="1" applyFill="1" applyBorder="1" applyAlignment="1">
      <alignment horizontal="center" vertical="center"/>
    </xf>
    <xf numFmtId="0" fontId="133" fillId="59" borderId="87" xfId="0" applyFont="1" applyFill="1" applyBorder="1" applyAlignment="1">
      <alignment horizontal="center" vertical="center"/>
    </xf>
    <xf numFmtId="0" fontId="133" fillId="59" borderId="88" xfId="0" applyFont="1" applyFill="1" applyBorder="1" applyAlignment="1">
      <alignment horizontal="center" vertical="center"/>
    </xf>
    <xf numFmtId="0" fontId="133" fillId="59" borderId="133" xfId="0" applyFont="1" applyFill="1" applyBorder="1" applyAlignment="1">
      <alignment horizontal="center" vertical="center"/>
    </xf>
    <xf numFmtId="0" fontId="132" fillId="59" borderId="87" xfId="0" applyFont="1" applyFill="1" applyBorder="1" applyAlignment="1">
      <alignment horizontal="center" vertical="center"/>
    </xf>
    <xf numFmtId="0" fontId="132" fillId="59" borderId="108" xfId="0" applyFont="1" applyFill="1" applyBorder="1" applyAlignment="1">
      <alignment horizontal="center" vertical="center"/>
    </xf>
    <xf numFmtId="0" fontId="132" fillId="59" borderId="7" xfId="0" applyFont="1" applyFill="1" applyBorder="1" applyAlignment="1">
      <alignment horizontal="center" vertical="center"/>
    </xf>
    <xf numFmtId="0" fontId="132" fillId="59" borderId="134" xfId="0" applyFont="1" applyFill="1" applyBorder="1" applyAlignment="1">
      <alignment horizontal="center" vertical="center"/>
    </xf>
    <xf numFmtId="0" fontId="132" fillId="59" borderId="89" xfId="0" applyFont="1" applyFill="1" applyBorder="1" applyAlignment="1">
      <alignment horizontal="center" vertical="center"/>
    </xf>
    <xf numFmtId="0" fontId="132" fillId="59" borderId="88" xfId="0" applyFont="1" applyFill="1" applyBorder="1" applyAlignment="1" quotePrefix="1">
      <alignment horizontal="center"/>
    </xf>
    <xf numFmtId="49" fontId="29" fillId="57" borderId="93" xfId="0" applyNumberFormat="1" applyFont="1" applyFill="1" applyBorder="1" applyAlignment="1">
      <alignment horizontal="center" vertical="center"/>
    </xf>
    <xf numFmtId="49" fontId="29" fillId="57" borderId="94" xfId="0" applyNumberFormat="1" applyFont="1" applyFill="1" applyBorder="1" applyAlignment="1" quotePrefix="1">
      <alignment horizontal="center" vertical="center"/>
    </xf>
    <xf numFmtId="49" fontId="29" fillId="57" borderId="95" xfId="0" applyNumberFormat="1" applyFont="1" applyFill="1" applyBorder="1" applyAlignment="1" quotePrefix="1">
      <alignment horizontal="center" vertical="center"/>
    </xf>
    <xf numFmtId="49" fontId="29" fillId="57" borderId="116" xfId="0" applyNumberFormat="1" applyFont="1" applyFill="1" applyBorder="1" applyAlignment="1">
      <alignment horizontal="center" vertical="center"/>
    </xf>
    <xf numFmtId="49" fontId="29" fillId="57" borderId="94" xfId="0" applyNumberFormat="1" applyFont="1" applyFill="1" applyBorder="1" applyAlignment="1">
      <alignment horizontal="center" vertical="center"/>
    </xf>
    <xf numFmtId="49" fontId="29" fillId="57" borderId="106" xfId="0" applyNumberFormat="1" applyFont="1" applyFill="1" applyBorder="1" applyAlignment="1">
      <alignment horizontal="center" vertical="center"/>
    </xf>
    <xf numFmtId="0" fontId="132" fillId="59" borderId="107" xfId="0" applyFont="1" applyFill="1" applyBorder="1" applyAlignment="1">
      <alignment horizontal="center" vertical="center"/>
    </xf>
    <xf numFmtId="49" fontId="29" fillId="57" borderId="95" xfId="0" applyNumberFormat="1" applyFont="1" applyFill="1" applyBorder="1" applyAlignment="1">
      <alignment horizontal="center" vertical="center"/>
    </xf>
    <xf numFmtId="0" fontId="29" fillId="57" borderId="119" xfId="0" applyFont="1" applyFill="1" applyBorder="1" applyAlignment="1" quotePrefix="1">
      <alignment horizontal="center"/>
    </xf>
    <xf numFmtId="0" fontId="29" fillId="57" borderId="116" xfId="0" applyFont="1" applyFill="1" applyBorder="1" applyAlignment="1" quotePrefix="1">
      <alignment horizontal="center"/>
    </xf>
    <xf numFmtId="0" fontId="29" fillId="57" borderId="94" xfId="0" applyFont="1" applyFill="1" applyBorder="1" applyAlignment="1" quotePrefix="1">
      <alignment horizontal="center"/>
    </xf>
    <xf numFmtId="0" fontId="29" fillId="57" borderId="95" xfId="0" applyFont="1" applyFill="1" applyBorder="1" applyAlignment="1" quotePrefix="1">
      <alignment horizontal="center"/>
    </xf>
    <xf numFmtId="165" fontId="157" fillId="67" borderId="106" xfId="38" applyFont="1" applyFill="1" applyBorder="1" applyProtection="1">
      <protection/>
    </xf>
    <xf numFmtId="165" fontId="157" fillId="67" borderId="21" xfId="38" applyFont="1" applyFill="1" applyBorder="1" applyProtection="1">
      <protection/>
    </xf>
    <xf numFmtId="199" fontId="30" fillId="67" borderId="135" xfId="38" applyNumberFormat="1" applyFont="1" applyFill="1" applyBorder="1" applyProtection="1">
      <protection/>
    </xf>
    <xf numFmtId="199" fontId="30" fillId="67" borderId="105" xfId="38" applyNumberFormat="1" applyFont="1" applyFill="1" applyBorder="1" applyProtection="1">
      <protection/>
    </xf>
    <xf numFmtId="199" fontId="30" fillId="67" borderId="102" xfId="38" applyNumberFormat="1" applyFont="1" applyFill="1" applyBorder="1" applyProtection="1">
      <protection/>
    </xf>
    <xf numFmtId="199" fontId="30" fillId="67" borderId="124" xfId="38" applyNumberFormat="1" applyFont="1" applyFill="1" applyBorder="1" applyProtection="1">
      <protection/>
    </xf>
    <xf numFmtId="199" fontId="30" fillId="0" borderId="106" xfId="38" applyNumberFormat="1" applyFont="1" applyFill="1" applyBorder="1" applyAlignment="1" applyProtection="1">
      <alignment/>
      <protection locked="0"/>
    </xf>
    <xf numFmtId="200" fontId="30" fillId="0" borderId="106" xfId="38" applyNumberFormat="1" applyFont="1" applyFill="1" applyBorder="1" applyAlignment="1" applyProtection="1">
      <alignment/>
      <protection locked="0"/>
    </xf>
    <xf numFmtId="0" fontId="29" fillId="68" borderId="96" xfId="0" applyFont="1" applyFill="1" applyBorder="1"/>
    <xf numFmtId="0" fontId="30" fillId="57" borderId="98" xfId="0" applyFont="1" applyFill="1" applyBorder="1" applyAlignment="1">
      <alignment horizontal="fill" vertical="center"/>
    </xf>
    <xf numFmtId="0" fontId="30" fillId="57" borderId="99" xfId="0" applyFont="1" applyFill="1" applyBorder="1" applyAlignment="1">
      <alignment horizontal="center" vertical="center"/>
    </xf>
    <xf numFmtId="200" fontId="29" fillId="66" borderId="120" xfId="38" applyNumberFormat="1" applyFont="1" applyFill="1" applyBorder="1" applyAlignment="1" applyProtection="1">
      <alignment/>
      <protection/>
    </xf>
    <xf numFmtId="200" fontId="29" fillId="66" borderId="121" xfId="38" applyNumberFormat="1" applyFont="1" applyFill="1" applyBorder="1" applyAlignment="1" applyProtection="1">
      <alignment/>
      <protection/>
    </xf>
    <xf numFmtId="200" fontId="29" fillId="66" borderId="97" xfId="38" applyNumberFormat="1" applyFont="1" applyFill="1" applyBorder="1" applyAlignment="1" applyProtection="1">
      <alignment/>
      <protection/>
    </xf>
    <xf numFmtId="200" fontId="29" fillId="66" borderId="122" xfId="38" applyNumberFormat="1" applyFont="1" applyFill="1" applyBorder="1" applyAlignment="1" applyProtection="1">
      <alignment/>
      <protection/>
    </xf>
    <xf numFmtId="200" fontId="29" fillId="66" borderId="100" xfId="38" applyNumberFormat="1" applyFont="1" applyFill="1" applyBorder="1" applyAlignment="1" applyProtection="1">
      <alignment/>
      <protection/>
    </xf>
    <xf numFmtId="0" fontId="29" fillId="68" borderId="97" xfId="0" applyFont="1" applyFill="1" applyBorder="1"/>
    <xf numFmtId="0" fontId="30" fillId="57" borderId="99" xfId="0" applyFont="1" applyFill="1" applyBorder="1" applyAlignment="1">
      <alignment horizontal="fill" vertical="center"/>
    </xf>
    <xf numFmtId="200" fontId="157" fillId="67" borderId="106" xfId="38" applyNumberFormat="1" applyFont="1" applyFill="1" applyBorder="1" applyProtection="1">
      <protection/>
    </xf>
    <xf numFmtId="200" fontId="30" fillId="67" borderId="135" xfId="38" applyNumberFormat="1" applyFont="1" applyFill="1" applyBorder="1" applyProtection="1">
      <protection/>
    </xf>
    <xf numFmtId="200" fontId="30" fillId="67" borderId="105" xfId="38" applyNumberFormat="1" applyFont="1" applyFill="1" applyBorder="1" applyProtection="1">
      <protection/>
    </xf>
    <xf numFmtId="200" fontId="30" fillId="67" borderId="102" xfId="38" applyNumberFormat="1" applyFont="1" applyFill="1" applyBorder="1" applyProtection="1">
      <protection/>
    </xf>
    <xf numFmtId="200" fontId="30" fillId="67" borderId="124" xfId="38" applyNumberFormat="1" applyFont="1" applyFill="1" applyBorder="1" applyProtection="1">
      <protection/>
    </xf>
    <xf numFmtId="200" fontId="30" fillId="0" borderId="106" xfId="38" applyNumberFormat="1" applyFont="1" applyFill="1" applyBorder="1" applyProtection="1">
      <protection locked="0"/>
    </xf>
    <xf numFmtId="0" fontId="29" fillId="68" borderId="125" xfId="0" applyFont="1" applyFill="1" applyBorder="1"/>
    <xf numFmtId="0" fontId="30" fillId="57" borderId="101" xfId="0" applyFont="1" applyFill="1" applyBorder="1" applyAlignment="1">
      <alignment horizontal="fill" vertical="center"/>
    </xf>
    <xf numFmtId="0" fontId="30" fillId="57" borderId="127" xfId="0" applyFont="1" applyFill="1" applyBorder="1" applyAlignment="1">
      <alignment horizontal="fill" vertical="center"/>
    </xf>
    <xf numFmtId="200" fontId="29" fillId="66" borderId="136" xfId="38" applyNumberFormat="1" applyFont="1" applyFill="1" applyBorder="1" applyAlignment="1" applyProtection="1">
      <alignment/>
      <protection/>
    </xf>
    <xf numFmtId="200" fontId="29" fillId="66" borderId="137" xfId="38" applyNumberFormat="1" applyFont="1" applyFill="1" applyBorder="1" applyAlignment="1" applyProtection="1">
      <alignment/>
      <protection/>
    </xf>
    <xf numFmtId="200" fontId="29" fillId="66" borderId="125" xfId="38" applyNumberFormat="1" applyFont="1" applyFill="1" applyBorder="1" applyAlignment="1" applyProtection="1">
      <alignment/>
      <protection/>
    </xf>
    <xf numFmtId="200" fontId="29" fillId="66" borderId="138" xfId="38" applyNumberFormat="1" applyFont="1" applyFill="1" applyBorder="1" applyAlignment="1" applyProtection="1">
      <alignment/>
      <protection/>
    </xf>
    <xf numFmtId="200" fontId="29" fillId="66" borderId="139" xfId="38" applyNumberFormat="1" applyFont="1" applyFill="1" applyBorder="1" applyAlignment="1" applyProtection="1">
      <alignment/>
      <protection/>
    </xf>
    <xf numFmtId="0" fontId="29" fillId="57" borderId="125" xfId="0" applyFont="1" applyFill="1" applyBorder="1" applyAlignment="1">
      <alignment horizontal="left"/>
    </xf>
    <xf numFmtId="0" fontId="30" fillId="57" borderId="126" xfId="0" applyFont="1" applyFill="1" applyBorder="1" applyAlignment="1">
      <alignment horizontal="fill" vertical="center"/>
    </xf>
    <xf numFmtId="200" fontId="29" fillId="66" borderId="140" xfId="38" applyNumberFormat="1" applyFont="1" applyFill="1" applyBorder="1" applyAlignment="1" applyProtection="1">
      <alignment/>
      <protection/>
    </xf>
    <xf numFmtId="0" fontId="132" fillId="59" borderId="141" xfId="0" applyFont="1" applyFill="1" applyBorder="1" applyAlignment="1" quotePrefix="1">
      <alignment horizontal="center"/>
    </xf>
    <xf numFmtId="0" fontId="132" fillId="59" borderId="121" xfId="0" applyFont="1" applyFill="1" applyBorder="1" applyAlignment="1" quotePrefix="1">
      <alignment horizontal="center"/>
    </xf>
    <xf numFmtId="0" fontId="132" fillId="59" borderId="142" xfId="0" applyFont="1" applyFill="1" applyBorder="1" applyAlignment="1" quotePrefix="1">
      <alignment horizontal="center"/>
    </xf>
    <xf numFmtId="0" fontId="132" fillId="59" borderId="120" xfId="0" applyFont="1" applyFill="1" applyBorder="1" applyAlignment="1" quotePrefix="1">
      <alignment horizontal="center"/>
    </xf>
    <xf numFmtId="0" fontId="132" fillId="59" borderId="98" xfId="0" applyFont="1" applyFill="1" applyBorder="1" applyAlignment="1" quotePrefix="1">
      <alignment horizontal="center"/>
    </xf>
    <xf numFmtId="0" fontId="132" fillId="59" borderId="98" xfId="0" applyFont="1" applyFill="1" applyBorder="1" applyAlignment="1">
      <alignment horizontal="center"/>
    </xf>
    <xf numFmtId="0" fontId="132" fillId="59" borderId="99" xfId="0" applyFont="1" applyFill="1" applyBorder="1" applyAlignment="1">
      <alignment horizontal="center"/>
    </xf>
    <xf numFmtId="199" fontId="136" fillId="57" borderId="143" xfId="38" applyNumberFormat="1" applyFont="1" applyFill="1" applyBorder="1" applyAlignment="1" applyProtection="1">
      <alignment/>
      <protection/>
    </xf>
    <xf numFmtId="199" fontId="136" fillId="57" borderId="144" xfId="38" applyNumberFormat="1" applyFont="1" applyFill="1" applyBorder="1" applyAlignment="1" applyProtection="1">
      <alignment/>
      <protection/>
    </xf>
    <xf numFmtId="0" fontId="150" fillId="57" borderId="144" xfId="0" applyFont="1" applyFill="1" applyBorder="1"/>
    <xf numFmtId="200" fontId="136" fillId="72" borderId="144" xfId="38" applyNumberFormat="1" applyFont="1" applyFill="1" applyBorder="1" applyProtection="1">
      <protection/>
    </xf>
    <xf numFmtId="200" fontId="136" fillId="66" borderId="145" xfId="38" applyNumberFormat="1" applyFont="1" applyFill="1" applyBorder="1" applyProtection="1">
      <protection/>
    </xf>
    <xf numFmtId="0" fontId="137" fillId="68" borderId="144" xfId="0" applyFont="1" applyFill="1" applyBorder="1" applyAlignment="1">
      <alignment horizontal="center"/>
    </xf>
    <xf numFmtId="200" fontId="136" fillId="79" borderId="144" xfId="38" applyNumberFormat="1" applyFont="1" applyFill="1" applyBorder="1" applyAlignment="1" applyProtection="1">
      <alignment horizontal="center"/>
      <protection/>
    </xf>
    <xf numFmtId="199" fontId="136" fillId="57" borderId="141" xfId="38" applyNumberFormat="1" applyFont="1" applyFill="1" applyBorder="1" applyAlignment="1" applyProtection="1">
      <alignment/>
      <protection/>
    </xf>
    <xf numFmtId="0" fontId="150" fillId="57" borderId="121" xfId="0" applyFont="1" applyFill="1" applyBorder="1"/>
    <xf numFmtId="0" fontId="137" fillId="68" borderId="142" xfId="0" applyFont="1" applyFill="1" applyBorder="1" applyAlignment="1">
      <alignment horizontal="center"/>
    </xf>
    <xf numFmtId="200" fontId="136" fillId="79" borderId="142" xfId="38" applyNumberFormat="1" applyFont="1" applyFill="1" applyBorder="1" applyAlignment="1" applyProtection="1">
      <alignment horizontal="center"/>
      <protection/>
    </xf>
    <xf numFmtId="200" fontId="136" fillId="68" borderId="144" xfId="38" applyNumberFormat="1" applyFont="1" applyFill="1" applyBorder="1" applyAlignment="1" applyProtection="1">
      <alignment horizontal="center"/>
      <protection locked="0"/>
    </xf>
    <xf numFmtId="0" fontId="137" fillId="57" borderId="140" xfId="0" applyFont="1" applyFill="1" applyBorder="1" applyAlignment="1">
      <alignment horizontal="left" vertical="center"/>
    </xf>
    <xf numFmtId="0" fontId="137" fillId="57" borderId="137" xfId="0" applyFont="1" applyFill="1" applyBorder="1" applyAlignment="1">
      <alignment horizontal="left" vertical="center"/>
    </xf>
    <xf numFmtId="0" fontId="137" fillId="57" borderId="146" xfId="0" applyFont="1" applyFill="1" applyBorder="1" applyAlignment="1">
      <alignment horizontal="left" vertical="center"/>
    </xf>
    <xf numFmtId="200" fontId="28" fillId="66" borderId="147" xfId="38" applyNumberFormat="1" applyFont="1" applyFill="1" applyBorder="1" applyAlignment="1" applyProtection="1">
      <alignment horizontal="center"/>
      <protection/>
    </xf>
    <xf numFmtId="200" fontId="28" fillId="66" borderId="148" xfId="38" applyNumberFormat="1" applyFont="1" applyFill="1" applyBorder="1" applyAlignment="1" applyProtection="1">
      <alignment horizontal="center"/>
      <protection/>
    </xf>
    <xf numFmtId="0" fontId="132" fillId="69" borderId="103" xfId="0" applyFont="1" applyFill="1" applyBorder="1" applyAlignment="1">
      <alignment horizontal="center"/>
    </xf>
    <xf numFmtId="0" fontId="132" fillId="69" borderId="131" xfId="0" applyFont="1" applyFill="1" applyBorder="1" applyAlignment="1">
      <alignment horizontal="center"/>
    </xf>
    <xf numFmtId="0" fontId="132" fillId="69" borderId="105" xfId="0" applyFont="1" applyFill="1" applyBorder="1" applyAlignment="1">
      <alignment horizontal="center"/>
    </xf>
    <xf numFmtId="0" fontId="132" fillId="69" borderId="103" xfId="0" applyFont="1" applyFill="1" applyBorder="1" applyAlignment="1">
      <alignment horizontal="center" vertical="center"/>
    </xf>
    <xf numFmtId="0" fontId="132" fillId="69" borderId="131" xfId="0" applyFont="1" applyFill="1" applyBorder="1" applyAlignment="1">
      <alignment horizontal="center" vertical="center"/>
    </xf>
    <xf numFmtId="0" fontId="132" fillId="69" borderId="149" xfId="0" applyFont="1" applyFill="1" applyBorder="1" applyAlignment="1">
      <alignment horizontal="center" vertical="center"/>
    </xf>
    <xf numFmtId="0" fontId="132" fillId="69" borderId="106" xfId="0" applyFont="1" applyFill="1" applyBorder="1" applyAlignment="1">
      <alignment horizontal="center"/>
    </xf>
    <xf numFmtId="0" fontId="132" fillId="59" borderId="107" xfId="0" applyFont="1" applyFill="1" applyBorder="1" applyAlignment="1" quotePrefix="1">
      <alignment horizontal="right"/>
    </xf>
    <xf numFmtId="0" fontId="148" fillId="59" borderId="108" xfId="0" applyFont="1" applyFill="1" applyBorder="1"/>
    <xf numFmtId="0" fontId="132" fillId="69" borderId="106" xfId="0" applyFont="1" applyFill="1" applyBorder="1" applyAlignment="1">
      <alignment horizontal="center"/>
    </xf>
    <xf numFmtId="0" fontId="132" fillId="69" borderId="150" xfId="0" applyFont="1" applyFill="1" applyBorder="1" applyAlignment="1">
      <alignment horizontal="center" vertical="center"/>
    </xf>
    <xf numFmtId="0" fontId="132" fillId="69" borderId="78" xfId="0" applyFont="1" applyFill="1" applyBorder="1" applyAlignment="1">
      <alignment horizontal="center" vertical="center"/>
    </xf>
    <xf numFmtId="0" fontId="132" fillId="69" borderId="85" xfId="0" applyFont="1" applyFill="1" applyBorder="1" applyAlignment="1">
      <alignment horizontal="center"/>
    </xf>
    <xf numFmtId="0" fontId="132" fillId="69" borderId="86" xfId="0" applyFont="1" applyFill="1" applyBorder="1" applyAlignment="1">
      <alignment horizontal="center"/>
    </xf>
    <xf numFmtId="0" fontId="132" fillId="69" borderId="19" xfId="0" applyFont="1" applyFill="1" applyBorder="1" applyAlignment="1">
      <alignment horizontal="center"/>
    </xf>
    <xf numFmtId="0" fontId="132" fillId="69" borderId="21" xfId="0" applyFont="1" applyFill="1" applyBorder="1" applyAlignment="1">
      <alignment horizontal="center" vertical="center" wrapText="1"/>
    </xf>
    <xf numFmtId="0" fontId="133" fillId="59" borderId="114" xfId="0" applyFont="1" applyFill="1" applyBorder="1" applyAlignment="1">
      <alignment horizontal="center" vertical="center"/>
    </xf>
    <xf numFmtId="0" fontId="133" fillId="59" borderId="90" xfId="0" applyFont="1" applyFill="1" applyBorder="1" applyAlignment="1">
      <alignment horizontal="center" vertical="center"/>
    </xf>
    <xf numFmtId="0" fontId="132" fillId="69" borderId="21" xfId="0" applyFont="1" applyFill="1" applyBorder="1" applyAlignment="1">
      <alignment horizontal="center"/>
    </xf>
    <xf numFmtId="0" fontId="132" fillId="69" borderId="17" xfId="0" applyFont="1" applyFill="1" applyBorder="1" applyAlignment="1">
      <alignment horizontal="center"/>
    </xf>
    <xf numFmtId="0" fontId="132" fillId="69" borderId="133" xfId="0" applyFont="1" applyFill="1" applyBorder="1" applyAlignment="1">
      <alignment horizontal="center"/>
    </xf>
    <xf numFmtId="0" fontId="132" fillId="69" borderId="87" xfId="0" applyFont="1" applyFill="1" applyBorder="1" applyAlignment="1">
      <alignment horizontal="center"/>
    </xf>
    <xf numFmtId="0" fontId="132" fillId="69" borderId="114" xfId="0" applyFont="1" applyFill="1" applyBorder="1" applyAlignment="1">
      <alignment horizontal="center"/>
    </xf>
    <xf numFmtId="0" fontId="132" fillId="59" borderId="133" xfId="0" applyFont="1" applyFill="1" applyBorder="1" applyAlignment="1" quotePrefix="1">
      <alignment horizontal="center"/>
    </xf>
    <xf numFmtId="0" fontId="132" fillId="59" borderId="87" xfId="0" applyFont="1" applyFill="1" applyBorder="1" applyAlignment="1" quotePrefix="1">
      <alignment horizontal="center"/>
    </xf>
    <xf numFmtId="0" fontId="29" fillId="68" borderId="151" xfId="0" applyFont="1" applyFill="1" applyBorder="1" applyAlignment="1">
      <alignment horizontal="center"/>
    </xf>
    <xf numFmtId="49" fontId="29" fillId="57" borderId="152" xfId="0" applyNumberFormat="1" applyFont="1" applyFill="1" applyBorder="1" applyAlignment="1" quotePrefix="1">
      <alignment horizontal="center" vertical="center"/>
    </xf>
    <xf numFmtId="49" fontId="29" fillId="57" borderId="153" xfId="0" applyNumberFormat="1" applyFont="1" applyFill="1" applyBorder="1" applyAlignment="1" quotePrefix="1">
      <alignment horizontal="center" vertical="center"/>
    </xf>
    <xf numFmtId="0" fontId="29" fillId="68" borderId="154" xfId="0" applyFont="1" applyFill="1" applyBorder="1" applyAlignment="1">
      <alignment horizontal="center"/>
    </xf>
    <xf numFmtId="0" fontId="132" fillId="69" borderId="89" xfId="0" applyFont="1" applyFill="1" applyBorder="1" applyAlignment="1">
      <alignment horizontal="center"/>
    </xf>
    <xf numFmtId="0" fontId="132" fillId="69" borderId="107" xfId="0" applyFont="1" applyFill="1" applyBorder="1" applyAlignment="1">
      <alignment horizontal="center"/>
    </xf>
    <xf numFmtId="0" fontId="132" fillId="69" borderId="92" xfId="0" applyFont="1" applyFill="1" applyBorder="1" applyAlignment="1">
      <alignment horizontal="center"/>
    </xf>
    <xf numFmtId="0" fontId="29" fillId="68" borderId="133" xfId="0" applyFont="1" applyFill="1" applyBorder="1" applyAlignment="1">
      <alignment horizontal="center"/>
    </xf>
    <xf numFmtId="0" fontId="29" fillId="68" borderId="87" xfId="0" applyFont="1" applyFill="1" applyBorder="1" applyAlignment="1">
      <alignment horizontal="center"/>
    </xf>
    <xf numFmtId="0" fontId="29" fillId="68" borderId="87" xfId="0" applyFont="1" applyFill="1" applyBorder="1" applyAlignment="1" quotePrefix="1">
      <alignment horizontal="center"/>
    </xf>
    <xf numFmtId="0" fontId="29" fillId="68" borderId="114" xfId="0" applyFont="1" applyFill="1" applyBorder="1" applyAlignment="1" quotePrefix="1">
      <alignment horizontal="center"/>
    </xf>
    <xf numFmtId="0" fontId="29" fillId="57" borderId="109" xfId="0" applyFont="1" applyFill="1" applyBorder="1" applyAlignment="1" quotePrefix="1">
      <alignment horizontal="center"/>
    </xf>
    <xf numFmtId="0" fontId="29" fillId="57" borderId="85" xfId="0" applyFont="1" applyFill="1" applyBorder="1" applyAlignment="1" quotePrefix="1">
      <alignment horizontal="right"/>
    </xf>
    <xf numFmtId="0" fontId="29" fillId="57" borderId="86" xfId="0" applyFont="1" applyFill="1" applyBorder="1" applyAlignment="1" quotePrefix="1">
      <alignment horizontal="center"/>
    </xf>
    <xf numFmtId="0" fontId="29" fillId="57" borderId="88" xfId="0" applyFont="1" applyFill="1" applyBorder="1" applyAlignment="1" quotePrefix="1">
      <alignment horizontal="center"/>
    </xf>
    <xf numFmtId="0" fontId="29" fillId="67" borderId="106" xfId="0" applyFont="1" applyFill="1" applyBorder="1"/>
    <xf numFmtId="165" fontId="138" fillId="67" borderId="106" xfId="38" applyFont="1" applyFill="1" applyBorder="1" applyProtection="1">
      <protection/>
    </xf>
    <xf numFmtId="0" fontId="29" fillId="0" borderId="106" xfId="0" applyFont="1" applyBorder="1" applyProtection="1">
      <protection locked="0"/>
    </xf>
    <xf numFmtId="0" fontId="30" fillId="57" borderId="123" xfId="0" applyFont="1" applyFill="1" applyBorder="1" applyAlignment="1">
      <alignment horizontal="center" vertical="center"/>
    </xf>
    <xf numFmtId="199" fontId="29" fillId="66" borderId="97" xfId="38" applyNumberFormat="1" applyFont="1" applyFill="1" applyBorder="1" applyAlignment="1" applyProtection="1">
      <alignment/>
      <protection/>
    </xf>
    <xf numFmtId="199" fontId="29" fillId="66" borderId="120" xfId="38" applyNumberFormat="1" applyFont="1" applyFill="1" applyBorder="1" applyAlignment="1" applyProtection="1">
      <alignment/>
      <protection/>
    </xf>
    <xf numFmtId="199" fontId="29" fillId="66" borderId="122" xfId="38" applyNumberFormat="1" applyFont="1" applyFill="1" applyBorder="1" applyAlignment="1" applyProtection="1">
      <alignment/>
      <protection/>
    </xf>
    <xf numFmtId="199" fontId="29" fillId="66" borderId="121" xfId="38" applyNumberFormat="1" applyFont="1" applyFill="1" applyBorder="1" applyAlignment="1" applyProtection="1">
      <alignment/>
      <protection/>
    </xf>
    <xf numFmtId="0" fontId="30" fillId="57" borderId="123" xfId="0" applyFont="1" applyFill="1" applyBorder="1" applyAlignment="1">
      <alignment horizontal="fill" vertical="center"/>
    </xf>
    <xf numFmtId="200" fontId="29" fillId="66" borderId="98" xfId="38" applyNumberFormat="1" applyFont="1" applyFill="1" applyBorder="1" applyAlignment="1" applyProtection="1">
      <alignment/>
      <protection/>
    </xf>
    <xf numFmtId="200" fontId="29" fillId="66" borderId="99" xfId="38" applyNumberFormat="1" applyFont="1" applyFill="1" applyBorder="1" applyAlignment="1" applyProtection="1">
      <alignment/>
      <protection/>
    </xf>
    <xf numFmtId="200" fontId="29" fillId="66" borderId="123" xfId="38" applyNumberFormat="1" applyFont="1" applyFill="1" applyBorder="1" applyAlignment="1" applyProtection="1">
      <alignment/>
      <protection/>
    </xf>
    <xf numFmtId="200" fontId="29" fillId="66" borderId="101" xfId="38" applyNumberFormat="1" applyFont="1" applyFill="1" applyBorder="1" applyAlignment="1" applyProtection="1">
      <alignment/>
      <protection/>
    </xf>
    <xf numFmtId="200" fontId="29" fillId="66" borderId="127" xfId="38" applyNumberFormat="1" applyFont="1" applyFill="1" applyBorder="1" applyAlignment="1" applyProtection="1">
      <alignment/>
      <protection/>
    </xf>
    <xf numFmtId="200" fontId="29" fillId="66" borderId="126" xfId="38" applyNumberFormat="1" applyFont="1" applyFill="1" applyBorder="1" applyAlignment="1" applyProtection="1">
      <alignment/>
      <protection/>
    </xf>
    <xf numFmtId="199" fontId="29" fillId="66" borderId="125" xfId="38" applyNumberFormat="1" applyFont="1" applyFill="1" applyBorder="1" applyAlignment="1" applyProtection="1">
      <alignment/>
      <protection/>
    </xf>
    <xf numFmtId="199" fontId="29" fillId="66" borderId="101" xfId="38" applyNumberFormat="1" applyFont="1" applyFill="1" applyBorder="1" applyAlignment="1" applyProtection="1">
      <alignment/>
      <protection/>
    </xf>
    <xf numFmtId="199" fontId="29" fillId="66" borderId="127" xfId="38" applyNumberFormat="1" applyFont="1" applyFill="1" applyBorder="1" applyAlignment="1" applyProtection="1">
      <alignment/>
      <protection/>
    </xf>
    <xf numFmtId="199" fontId="29" fillId="66" borderId="136" xfId="38" applyNumberFormat="1" applyFont="1" applyFill="1" applyBorder="1" applyAlignment="1" applyProtection="1">
      <alignment/>
      <protection/>
    </xf>
    <xf numFmtId="0" fontId="132" fillId="59" borderId="109" xfId="0" applyFont="1" applyFill="1" applyBorder="1" applyAlignment="1" quotePrefix="1">
      <alignment horizontal="center"/>
    </xf>
    <xf numFmtId="0" fontId="132" fillId="59" borderId="7" xfId="0" applyFont="1" applyFill="1" applyBorder="1" applyAlignment="1" quotePrefix="1">
      <alignment horizontal="center"/>
    </xf>
    <xf numFmtId="0" fontId="132" fillId="59" borderId="108" xfId="0" applyFont="1" applyFill="1" applyBorder="1" applyAlignment="1" quotePrefix="1">
      <alignment horizontal="center"/>
    </xf>
    <xf numFmtId="199" fontId="136" fillId="57" borderId="109" xfId="38" applyNumberFormat="1" applyFont="1" applyFill="1" applyBorder="1" applyAlignment="1" applyProtection="1">
      <alignment/>
      <protection/>
    </xf>
    <xf numFmtId="199" fontId="136" fillId="57" borderId="7" xfId="38" applyNumberFormat="1" applyFont="1" applyFill="1" applyBorder="1" applyAlignment="1" applyProtection="1">
      <alignment/>
      <protection/>
    </xf>
    <xf numFmtId="0" fontId="150" fillId="57" borderId="108" xfId="0" applyFont="1" applyFill="1" applyBorder="1"/>
    <xf numFmtId="200" fontId="136" fillId="72" borderId="6" xfId="38" applyNumberFormat="1" applyFont="1" applyFill="1" applyBorder="1" applyProtection="1">
      <protection/>
    </xf>
    <xf numFmtId="200" fontId="136" fillId="57" borderId="6" xfId="38" applyNumberFormat="1" applyFont="1" applyFill="1" applyBorder="1" applyProtection="1">
      <protection locked="0"/>
    </xf>
    <xf numFmtId="200" fontId="136" fillId="66" borderId="128" xfId="38" applyNumberFormat="1" applyFont="1" applyFill="1" applyBorder="1" applyProtection="1">
      <protection/>
    </xf>
    <xf numFmtId="0" fontId="132" fillId="59" borderId="17" xfId="0" applyFont="1" applyFill="1" applyBorder="1"/>
    <xf numFmtId="0" fontId="132" fillId="59" borderId="84" xfId="0" applyFont="1" applyFill="1" applyBorder="1"/>
    <xf numFmtId="0" fontId="132" fillId="59" borderId="103" xfId="0" applyFont="1" applyFill="1" applyBorder="1" applyAlignment="1">
      <alignment horizontal="center"/>
    </xf>
    <xf numFmtId="0" fontId="132" fillId="59" borderId="85" xfId="0" applyFont="1" applyFill="1" applyBorder="1" applyAlignment="1">
      <alignment horizontal="center" vertical="center"/>
    </xf>
    <xf numFmtId="0" fontId="132" fillId="59" borderId="19" xfId="0" applyFont="1" applyFill="1" applyBorder="1" applyAlignment="1">
      <alignment horizontal="center" vertical="center"/>
    </xf>
    <xf numFmtId="0" fontId="132" fillId="59" borderId="86" xfId="0" applyFont="1" applyFill="1" applyBorder="1" applyAlignment="1">
      <alignment horizontal="center" vertical="center"/>
    </xf>
    <xf numFmtId="0" fontId="132" fillId="59" borderId="131" xfId="0" applyFont="1" applyFill="1" applyBorder="1" applyAlignment="1">
      <alignment horizontal="center"/>
    </xf>
    <xf numFmtId="0" fontId="132" fillId="59" borderId="132" xfId="0" applyFont="1" applyFill="1" applyBorder="1" applyAlignment="1">
      <alignment horizontal="center"/>
    </xf>
    <xf numFmtId="0" fontId="132" fillId="59" borderId="104" xfId="0" applyFont="1" applyFill="1" applyBorder="1" applyAlignment="1">
      <alignment horizontal="center"/>
    </xf>
    <xf numFmtId="0" fontId="132" fillId="59" borderId="102" xfId="0" applyFont="1" applyFill="1" applyBorder="1" applyAlignment="1">
      <alignment horizontal="center"/>
    </xf>
    <xf numFmtId="0" fontId="132" fillId="59" borderId="103" xfId="0" applyFont="1" applyFill="1" applyBorder="1" applyAlignment="1">
      <alignment horizontal="center"/>
    </xf>
    <xf numFmtId="0" fontId="132" fillId="59" borderId="17" xfId="0" applyFont="1" applyFill="1" applyBorder="1" applyAlignment="1">
      <alignment horizontal="center" vertical="center"/>
    </xf>
    <xf numFmtId="0" fontId="132" fillId="59" borderId="84" xfId="0" applyFont="1" applyFill="1" applyBorder="1" applyAlignment="1">
      <alignment horizontal="center" vertical="center"/>
    </xf>
    <xf numFmtId="0" fontId="132" fillId="59" borderId="155" xfId="0" applyFont="1" applyFill="1" applyBorder="1" applyAlignment="1">
      <alignment horizontal="center" vertical="center"/>
    </xf>
    <xf numFmtId="0" fontId="132" fillId="59" borderId="134" xfId="0" applyFont="1" applyFill="1" applyBorder="1" applyAlignment="1">
      <alignment horizontal="center" vertical="center"/>
    </xf>
    <xf numFmtId="0" fontId="132" fillId="59" borderId="107" xfId="0" applyFont="1" applyFill="1" applyBorder="1" applyAlignment="1" quotePrefix="1">
      <alignment horizontal="center"/>
    </xf>
    <xf numFmtId="0" fontId="132" fillId="69" borderId="111" xfId="0" applyFont="1" applyFill="1" applyBorder="1" applyAlignment="1">
      <alignment horizontal="center" vertical="center"/>
    </xf>
    <xf numFmtId="0" fontId="132" fillId="69" borderId="21" xfId="0" applyFont="1" applyFill="1" applyBorder="1" applyAlignment="1">
      <alignment horizontal="center" vertical="center"/>
    </xf>
    <xf numFmtId="0" fontId="132" fillId="69" borderId="149" xfId="0" applyFont="1" applyFill="1" applyBorder="1" applyAlignment="1">
      <alignment horizontal="center" vertical="center"/>
    </xf>
    <xf numFmtId="0" fontId="132" fillId="69" borderId="78" xfId="0" applyFont="1" applyFill="1" applyBorder="1" applyAlignment="1">
      <alignment horizontal="center" vertical="center"/>
    </xf>
    <xf numFmtId="0" fontId="132" fillId="59" borderId="109" xfId="0" applyFont="1" applyFill="1" applyBorder="1"/>
    <xf numFmtId="0" fontId="132" fillId="59" borderId="87" xfId="0" applyFont="1" applyFill="1" applyBorder="1"/>
    <xf numFmtId="0" fontId="132" fillId="59" borderId="91" xfId="0" applyFont="1" applyFill="1" applyBorder="1"/>
    <xf numFmtId="0" fontId="148" fillId="59" borderId="87" xfId="0" applyFont="1" applyFill="1" applyBorder="1"/>
    <xf numFmtId="0" fontId="133" fillId="59" borderId="87" xfId="0" applyFont="1" applyFill="1" applyBorder="1" applyAlignment="1">
      <alignment horizontal="center"/>
    </xf>
    <xf numFmtId="0" fontId="148" fillId="59" borderId="88" xfId="0" applyFont="1" applyFill="1" applyBorder="1"/>
    <xf numFmtId="49" fontId="29" fillId="57" borderId="93" xfId="0" applyNumberFormat="1" applyFont="1" applyFill="1" applyBorder="1" applyAlignment="1">
      <alignment horizontal="center"/>
    </xf>
    <xf numFmtId="49" fontId="29" fillId="57" borderId="94" xfId="0" applyNumberFormat="1" applyFont="1" applyFill="1" applyBorder="1" applyAlignment="1">
      <alignment horizontal="center"/>
    </xf>
    <xf numFmtId="0" fontId="132" fillId="69" borderId="115" xfId="0" applyFont="1" applyFill="1" applyBorder="1" applyAlignment="1">
      <alignment horizontal="center" vertical="center"/>
    </xf>
    <xf numFmtId="0" fontId="132" fillId="69" borderId="89" xfId="0" applyFont="1" applyFill="1" applyBorder="1" applyAlignment="1">
      <alignment horizontal="center" vertical="center"/>
    </xf>
    <xf numFmtId="0" fontId="132" fillId="69" borderId="92" xfId="0" applyFont="1" applyFill="1" applyBorder="1" applyAlignment="1">
      <alignment horizontal="center" vertical="center"/>
    </xf>
    <xf numFmtId="0" fontId="132" fillId="69" borderId="7" xfId="0" applyFont="1" applyFill="1" applyBorder="1" applyAlignment="1">
      <alignment horizontal="center" vertical="center"/>
    </xf>
    <xf numFmtId="0" fontId="29" fillId="57" borderId="150" xfId="0" applyFont="1" applyFill="1" applyBorder="1" applyAlignment="1" quotePrefix="1">
      <alignment horizontal="center"/>
    </xf>
    <xf numFmtId="0" fontId="29" fillId="57" borderId="85" xfId="0" applyFont="1" applyFill="1" applyBorder="1" applyAlignment="1" quotePrefix="1">
      <alignment horizontal="center"/>
    </xf>
    <xf numFmtId="0" fontId="29" fillId="57" borderId="86" xfId="0" applyFont="1" applyFill="1" applyBorder="1" applyAlignment="1" quotePrefix="1">
      <alignment horizontal="left"/>
    </xf>
    <xf numFmtId="49" fontId="138" fillId="57" borderId="95" xfId="0" applyNumberFormat="1" applyFont="1" applyFill="1" applyBorder="1" applyAlignment="1" quotePrefix="1">
      <alignment horizontal="center" vertical="center"/>
    </xf>
    <xf numFmtId="0" fontId="30" fillId="0" borderId="87" xfId="0" applyFont="1" applyBorder="1" applyProtection="1">
      <protection locked="0"/>
    </xf>
    <xf numFmtId="0" fontId="29" fillId="68" borderId="96" xfId="0" applyFont="1" applyFill="1" applyBorder="1"/>
    <xf numFmtId="0" fontId="30" fillId="57" borderId="94" xfId="0" applyFont="1" applyFill="1" applyBorder="1" applyAlignment="1">
      <alignment horizontal="fill" vertical="center"/>
    </xf>
    <xf numFmtId="0" fontId="30" fillId="57" borderId="99" xfId="0" applyFont="1" applyFill="1" applyBorder="1" applyAlignment="1">
      <alignment horizontal="center" vertical="center"/>
    </xf>
    <xf numFmtId="199" fontId="29" fillId="66" borderId="97" xfId="38" applyNumberFormat="1" applyFont="1" applyFill="1" applyBorder="1" applyAlignment="1" applyProtection="1">
      <alignment/>
      <protection/>
    </xf>
    <xf numFmtId="199" fontId="29" fillId="66" borderId="120" xfId="38" applyNumberFormat="1" applyFont="1" applyFill="1" applyBorder="1" applyAlignment="1" applyProtection="1">
      <alignment/>
      <protection/>
    </xf>
    <xf numFmtId="199" fontId="29" fillId="66" borderId="122" xfId="38" applyNumberFormat="1" applyFont="1" applyFill="1" applyBorder="1" applyAlignment="1" applyProtection="1">
      <alignment/>
      <protection/>
    </xf>
    <xf numFmtId="199" fontId="29" fillId="66" borderId="121" xfId="38" applyNumberFormat="1" applyFont="1" applyFill="1" applyBorder="1" applyAlignment="1" applyProtection="1">
      <alignment/>
      <protection/>
    </xf>
    <xf numFmtId="0" fontId="29" fillId="57" borderId="141" xfId="0" applyFont="1" applyFill="1" applyBorder="1" applyAlignment="1">
      <alignment horizontal="left"/>
    </xf>
    <xf numFmtId="0" fontId="30" fillId="57" borderId="98" xfId="0" applyFont="1" applyFill="1" applyBorder="1" applyAlignment="1">
      <alignment horizontal="fill" vertical="center"/>
    </xf>
    <xf numFmtId="0" fontId="30" fillId="57" borderId="99" xfId="0" applyFont="1" applyFill="1" applyBorder="1" applyAlignment="1">
      <alignment horizontal="fill" vertical="center"/>
    </xf>
    <xf numFmtId="200" fontId="29" fillId="66" borderId="98" xfId="38" applyNumberFormat="1" applyFont="1" applyFill="1" applyBorder="1" applyAlignment="1" applyProtection="1">
      <alignment/>
      <protection/>
    </xf>
    <xf numFmtId="200" fontId="29" fillId="66" borderId="99" xfId="38" applyNumberFormat="1" applyFont="1" applyFill="1" applyBorder="1" applyAlignment="1" applyProtection="1">
      <alignment/>
      <protection/>
    </xf>
    <xf numFmtId="200" fontId="29" fillId="66" borderId="121" xfId="38" applyNumberFormat="1" applyFont="1" applyFill="1" applyBorder="1" applyAlignment="1" applyProtection="1">
      <alignment/>
      <protection/>
    </xf>
    <xf numFmtId="200" fontId="29" fillId="66" borderId="97" xfId="38" applyNumberFormat="1" applyFont="1" applyFill="1" applyBorder="1" applyAlignment="1" applyProtection="1">
      <alignment/>
      <protection/>
    </xf>
    <xf numFmtId="200" fontId="29" fillId="66" borderId="120" xfId="38" applyNumberFormat="1" applyFont="1" applyFill="1" applyBorder="1" applyAlignment="1" applyProtection="1">
      <alignment/>
      <protection/>
    </xf>
    <xf numFmtId="0" fontId="29" fillId="57" borderId="140" xfId="0" applyFont="1" applyFill="1" applyBorder="1" applyAlignment="1">
      <alignment horizontal="left"/>
    </xf>
    <xf numFmtId="0" fontId="30" fillId="57" borderId="101" xfId="0" applyFont="1" applyFill="1" applyBorder="1" applyAlignment="1">
      <alignment horizontal="fill" vertical="center"/>
    </xf>
    <xf numFmtId="0" fontId="30" fillId="57" borderId="127" xfId="0" applyFont="1" applyFill="1" applyBorder="1" applyAlignment="1">
      <alignment horizontal="fill" vertical="center"/>
    </xf>
    <xf numFmtId="199" fontId="29" fillId="66" borderId="125" xfId="38" applyNumberFormat="1" applyFont="1" applyFill="1" applyBorder="1" applyAlignment="1" applyProtection="1">
      <alignment/>
      <protection/>
    </xf>
    <xf numFmtId="199" fontId="29" fillId="66" borderId="101" xfId="38" applyNumberFormat="1" applyFont="1" applyFill="1" applyBorder="1" applyAlignment="1" applyProtection="1">
      <alignment/>
      <protection/>
    </xf>
    <xf numFmtId="199" fontId="29" fillId="66" borderId="127" xfId="38" applyNumberFormat="1" applyFont="1" applyFill="1" applyBorder="1" applyAlignment="1" applyProtection="1">
      <alignment/>
      <protection/>
    </xf>
    <xf numFmtId="199" fontId="29" fillId="66" borderId="137" xfId="38" applyNumberFormat="1" applyFont="1" applyFill="1" applyBorder="1" applyAlignment="1" applyProtection="1">
      <alignment/>
      <protection/>
    </xf>
    <xf numFmtId="199" fontId="29" fillId="66" borderId="136" xfId="38" applyNumberFormat="1" applyFont="1" applyFill="1" applyBorder="1" applyAlignment="1" applyProtection="1">
      <alignment/>
      <protection/>
    </xf>
    <xf numFmtId="0" fontId="132" fillId="59" borderId="109" xfId="0" applyFont="1" applyFill="1" applyBorder="1" applyAlignment="1" quotePrefix="1">
      <alignment horizontal="center"/>
    </xf>
    <xf numFmtId="199" fontId="136" fillId="57" borderId="109" xfId="38" applyNumberFormat="1" applyFont="1" applyFill="1" applyBorder="1" applyAlignment="1" applyProtection="1">
      <alignment/>
      <protection/>
    </xf>
    <xf numFmtId="0" fontId="150" fillId="57" borderId="108" xfId="0" applyFont="1" applyFill="1" applyBorder="1"/>
    <xf numFmtId="165" fontId="150" fillId="72" borderId="6" xfId="38" applyFont="1" applyFill="1" applyBorder="1" applyProtection="1">
      <protection/>
    </xf>
    <xf numFmtId="165" fontId="150" fillId="57" borderId="6" xfId="38" applyFont="1" applyFill="1" applyBorder="1" applyProtection="1">
      <protection locked="0"/>
    </xf>
    <xf numFmtId="165" fontId="150" fillId="66" borderId="128" xfId="38" applyFont="1" applyFill="1" applyBorder="1" applyProtection="1">
      <protection/>
    </xf>
    <xf numFmtId="0" fontId="2" fillId="73" borderId="85" xfId="953" applyFont="1" applyFill="1" applyBorder="1" applyAlignment="1">
      <alignment horizontal="left" vertical="top"/>
      <protection/>
    </xf>
    <xf numFmtId="0" fontId="2" fillId="73" borderId="19" xfId="953" applyFont="1" applyFill="1" applyBorder="1" applyAlignment="1">
      <alignment horizontal="left" vertical="top"/>
      <protection/>
    </xf>
    <xf numFmtId="0" fontId="2" fillId="73" borderId="86" xfId="953" applyFont="1" applyFill="1" applyBorder="1" applyAlignment="1">
      <alignment horizontal="left" vertical="top"/>
      <protection/>
    </xf>
    <xf numFmtId="0" fontId="2" fillId="73" borderId="6" xfId="953" applyFont="1" applyFill="1" applyBorder="1" applyAlignment="1">
      <alignment horizontal="center" vertical="top"/>
      <protection/>
    </xf>
    <xf numFmtId="0" fontId="2" fillId="73" borderId="85" xfId="953" applyFont="1" applyFill="1" applyBorder="1" applyAlignment="1">
      <alignment horizontal="center" vertical="top"/>
      <protection/>
    </xf>
    <xf numFmtId="0" fontId="2" fillId="73" borderId="86" xfId="953" applyFont="1" applyFill="1" applyBorder="1" applyAlignment="1">
      <alignment horizontal="center" vertical="top"/>
      <protection/>
    </xf>
    <xf numFmtId="0" fontId="2" fillId="73" borderId="85" xfId="953" applyFill="1" applyBorder="1" applyAlignment="1">
      <alignment horizontal="center"/>
      <protection/>
    </xf>
    <xf numFmtId="0" fontId="2" fillId="73" borderId="86" xfId="953" applyFill="1" applyBorder="1" applyAlignment="1">
      <alignment horizontal="center"/>
      <protection/>
    </xf>
    <xf numFmtId="0" fontId="3" fillId="0" borderId="6" xfId="953" applyFont="1" applyBorder="1" applyAlignment="1">
      <alignment horizontal="center" vertical="center" wrapText="1"/>
      <protection/>
    </xf>
    <xf numFmtId="0" fontId="3" fillId="0" borderId="6" xfId="953" applyFont="1" applyBorder="1" applyAlignment="1">
      <alignment horizontal="center" vertical="center"/>
      <protection/>
    </xf>
    <xf numFmtId="0" fontId="3" fillId="0" borderId="6" xfId="953" applyFont="1" applyBorder="1" applyAlignment="1">
      <alignment horizontal="center" vertical="center" wrapText="1"/>
      <protection/>
    </xf>
    <xf numFmtId="0" fontId="2" fillId="0" borderId="6" xfId="953" applyFont="1" applyBorder="1" applyAlignment="1">
      <alignment vertical="top" wrapText="1"/>
      <protection/>
    </xf>
    <xf numFmtId="0" fontId="3" fillId="73" borderId="6" xfId="953" applyFont="1" applyFill="1" applyBorder="1" applyAlignment="1">
      <alignment horizontal="center" vertical="top"/>
      <protection/>
    </xf>
    <xf numFmtId="0" fontId="2" fillId="73" borderId="6" xfId="953" applyFill="1" applyBorder="1" applyAlignment="1">
      <alignment vertical="top"/>
      <protection/>
    </xf>
    <xf numFmtId="0" fontId="2" fillId="0" borderId="6" xfId="953" applyBorder="1" applyAlignment="1">
      <alignment vertical="top" wrapText="1"/>
      <protection/>
    </xf>
    <xf numFmtId="0" fontId="2" fillId="73" borderId="6" xfId="953" applyFont="1" applyFill="1" applyBorder="1" applyAlignment="1">
      <alignment vertical="top"/>
      <protection/>
    </xf>
    <xf numFmtId="0" fontId="161" fillId="0" borderId="6" xfId="953" applyFont="1" applyBorder="1" applyAlignment="1">
      <alignment vertical="top" wrapText="1"/>
      <protection/>
    </xf>
  </cellXfs>
  <cellStyles count="940">
    <cellStyle name="Normal" xfId="0"/>
    <cellStyle name="Percent" xfId="15"/>
    <cellStyle name="Currency" xfId="16"/>
    <cellStyle name="Currency [0]" xfId="17"/>
    <cellStyle name="Comma" xfId="18"/>
    <cellStyle name="Comma [0]" xfId="19"/>
    <cellStyle name="Normal 4" xfId="20"/>
    <cellStyle name="Comma 4" xfId="21"/>
    <cellStyle name="Normal 2" xfId="22"/>
    <cellStyle name="Comma 2" xfId="23"/>
    <cellStyle name="Percent 2" xfId="24"/>
    <cellStyle name="Normal 3" xfId="25"/>
    <cellStyle name="Comma 3" xfId="26"/>
    <cellStyle name="Normal 3 2" xfId="27"/>
    <cellStyle name="Comma 3 2" xfId="28"/>
    <cellStyle name="Normal 2 4" xfId="29"/>
    <cellStyle name="Normal 2 3" xfId="30"/>
    <cellStyle name="Normal 2 3 2" xfId="31"/>
    <cellStyle name="Normal 3 3" xfId="32"/>
    <cellStyle name="Comma 2 2" xfId="33"/>
    <cellStyle name="Hyperlink 2" xfId="34"/>
    <cellStyle name="Normal 2 2" xfId="35"/>
    <cellStyle name="Comma 2 3" xfId="36"/>
    <cellStyle name="Comma 9" xfId="37"/>
    <cellStyle name="Comma 11" xfId="38"/>
    <cellStyle name="Comma 2 6" xfId="39"/>
    <cellStyle name="Comma 2 2 4" xfId="40"/>
    <cellStyle name="Excel Built-in Normal" xfId="41"/>
    <cellStyle name="Normal 2 2 3" xfId="42"/>
    <cellStyle name="Comma 2 3 3" xfId="43"/>
    <cellStyle name="Normal 2 3 3" xfId="44"/>
    <cellStyle name="Comma 2 4" xfId="45"/>
    <cellStyle name="Percent 14" xfId="46"/>
    <cellStyle name="Percent 2 2" xfId="47"/>
    <cellStyle name="Comma 3 4" xfId="48"/>
    <cellStyle name="Comma 4 4" xfId="49"/>
    <cellStyle name="Comma 10" xfId="50"/>
    <cellStyle name="Comma 5" xfId="51"/>
    <cellStyle name="Comma 2 2 2" xfId="52"/>
    <cellStyle name="Comma 3 2 2" xfId="53"/>
    <cellStyle name="Comma 4 2" xfId="54"/>
    <cellStyle name="Normal 13" xfId="55"/>
    <cellStyle name="?? [0.00]_Sheet1" xfId="56"/>
    <cellStyle name="_Life Valn 31st Mar 2007 Rev_TH SPE Total 2010.12 IF CF Working (Scenario 1) v1 (20110411)" xfId="57"/>
    <cellStyle name="_TB 300607_TH SPE IF Total_Scenario 3" xfId="58"/>
    <cellStyle name="SAPBEXstdItemX" xfId="59"/>
    <cellStyle name="SAPBEXaggItemX" xfId="60"/>
    <cellStyle name="_TB 300607" xfId="61"/>
    <cellStyle name="????À_x000a_" xfId="62"/>
    <cellStyle name="???? [0.00]_Sheet1" xfId="63"/>
    <cellStyle name="_Q_SI Workbook 0608_SE" xfId="64"/>
    <cellStyle name="_TH SPE Total 2010.12 IF CF Working (Scenario 3) v1 (20110411)" xfId="65"/>
    <cellStyle name="Accent2 - 40%" xfId="66"/>
    <cellStyle name="_ALAN_ECO Part2" xfId="67"/>
    <cellStyle name="Accent2 2" xfId="68"/>
    <cellStyle name="_A_SI Workbook PPYY_TT" xfId="69"/>
    <cellStyle name="標題 1" xfId="70"/>
    <cellStyle name="60% - 輔色4" xfId="71"/>
    <cellStyle name="ปกติ_Book3" xfId="72"/>
    <cellStyle name="Normal 6 3" xfId="73"/>
    <cellStyle name="20% - Accent3 2" xfId="74"/>
    <cellStyle name="_Shortage_78 Branches - Upload IT_Value of Inforce &amp; NB YRT v1.5 (29122009)" xfId="75"/>
    <cellStyle name="20% - Accent3 3" xfId="76"/>
    <cellStyle name="Percent 4 4" xfId="77"/>
    <cellStyle name="60% - 輔色3" xfId="78"/>
    <cellStyle name="_Shortage_78 Branches - Upload Facility_TH SPE Total 2010.12 IF CF Working (Scenario 3) v1 (20110411)" xfId="79"/>
    <cellStyle name="_ECO Part2 0906 - AIA &amp; SUBSIDIARIES - LIFE DIVISION" xfId="80"/>
    <cellStyle name="Accent1 - 20%" xfId="81"/>
    <cellStyle name="PSHeading" xfId="82"/>
    <cellStyle name="Comma 2 4 2" xfId="83"/>
    <cellStyle name="60% - Accent3 2" xfId="84"/>
    <cellStyle name="_Shortage_78 Branches - Upload IT_TH SPE IF Total_Scenario 3" xfId="85"/>
    <cellStyle name="_Life Valn 31st Mar 2007 Rev_TH SPE IF Total_Scenario 1(Base)" xfId="86"/>
    <cellStyle name="_Shortage_78 Branches - Upload Facility_CN_YRT-EB_NB_(Local&amp;HK_manually_adj)_30112009" xfId="87"/>
    <cellStyle name="20% - Accent6 3" xfId="88"/>
    <cellStyle name="_SCH 43 3Q06_ECO Part2 0906 - AIA &amp; SUBSIDIARIES - LIFE DIVISION" xfId="89"/>
    <cellStyle name="????_EXHA-1" xfId="90"/>
    <cellStyle name="_Shortage_78 Branches - Upload Facility_Value of Inforce &amp; NB YRT v1.5 (29122009)" xfId="91"/>
    <cellStyle name="SAPBEXexcBad9" xfId="92"/>
    <cellStyle name="Percent 4 2" xfId="93"/>
    <cellStyle name="_Shortage_78 Branches - Upload IT_TH SPE Total 2010.12 IF CF Working (Scenario 2) v1 (20110411)" xfId="94"/>
    <cellStyle name="******************************************" xfId="95"/>
    <cellStyle name="Normal 3 4" xfId="96"/>
    <cellStyle name="]_^[꺞_x0008_?" xfId="97"/>
    <cellStyle name="Title 2" xfId="98"/>
    <cellStyle name="Percent 4 3" xfId="99"/>
    <cellStyle name="Mon?aire [0]_laroux" xfId="100"/>
    <cellStyle name="Accent3 - 60%" xfId="101"/>
    <cellStyle name="???" xfId="102"/>
    <cellStyle name="_Life Valn 31st Mar 2007 Rev_TH SPE IF Total_Scenario 3" xfId="103"/>
    <cellStyle name="_WL TB 310307_Copy of Value of Inforce &amp; NB YRT v1.5 (29122009)_Checking_TEMP_DELETE_AFTER_USE" xfId="104"/>
    <cellStyle name="쉼표_EXH B-11" xfId="105"/>
    <cellStyle name="_x001f_?--_x0004_ _x000c__x0009__x0003__x000b__x0001__x000a__x000b__x0002_--_x0008__x0004__x0002__x0002__x0007__x0007__x0007__x0007__x0007__x0007__x0007__x0007__x0007__x0007__x0007__x0007__x0007__x0007__x0002_-_x0004_ _x000c__x0009__x0003__x000b__x0001__x" xfId="106"/>
    <cellStyle name="SAPBEXexcBad7" xfId="107"/>
    <cellStyle name="SAPBEXexcBad8" xfId="108"/>
    <cellStyle name="??_(Edison) SI Package" xfId="109"/>
    <cellStyle name="Normal - Style1" xfId="110"/>
    <cellStyle name="_Byline Review - Monthly1 LC CY1210 Final Dec20" xfId="111"/>
    <cellStyle name="Milliers [0]_laroux" xfId="112"/>
    <cellStyle name="_Life Units recon 310107_TH SPE Total 2010.12 IF CF Working (Scenario 1) v1 (20110411)" xfId="113"/>
    <cellStyle name="標題 2" xfId="114"/>
    <cellStyle name="Accent4 2" xfId="115"/>
    <cellStyle name="標題 3" xfId="116"/>
    <cellStyle name="?" xfId="117"/>
    <cellStyle name="??????" xfId="118"/>
    <cellStyle name="Comma  - Style3" xfId="119"/>
    <cellStyle name="category" xfId="120"/>
    <cellStyle name="桁蟻唇Ｆ [0.00]_Sheet1" xfId="121"/>
    <cellStyle name="Enter Currency (2)" xfId="122"/>
    <cellStyle name="??2" xfId="123"/>
    <cellStyle name="_Inforce and NB ANP (revised Actuarial workg)_CN_YRT-EB_NB_(Local&amp;HK_manually_adj)_30112009" xfId="124"/>
    <cellStyle name="_TB 300607_TH SPE Total 2010.12 IF CF Working (Scenario 2) v1 (20110411)" xfId="125"/>
    <cellStyle name="_1_3710" xfId="126"/>
    <cellStyle name="_A_SI Workbook 1207_SP" xfId="127"/>
    <cellStyle name="20% - Accent5 2" xfId="128"/>
    <cellStyle name="Explanatory Text 2" xfId="129"/>
    <cellStyle name="_Additions - Apr-Sept`07" xfId="130"/>
    <cellStyle name="20% - 輔色1" xfId="131"/>
    <cellStyle name="_ALAN" xfId="132"/>
    <cellStyle name="_ALAN_DATA" xfId="133"/>
    <cellStyle name="_ALAN_Sch 50.1" xfId="134"/>
    <cellStyle name="SAPBEXresItem" xfId="135"/>
    <cellStyle name="_Q_SI Workbook PPYY_TT-1" xfId="136"/>
    <cellStyle name="_BI-FEB" xfId="137"/>
    <cellStyle name="_CN_YRT-EB_NB_(Local&amp;HK_manually_adj)_30112009" xfId="138"/>
    <cellStyle name="Normal 3 3 2" xfId="139"/>
    <cellStyle name="_Copy of Value of Inforce &amp; NB YRT v1.5 (29122009)_Checking_TEMP_DELETE_AFTER_USE" xfId="140"/>
    <cellStyle name="_DATA" xfId="141"/>
    <cellStyle name="_ECO Part2 0906 - AIA &amp; SUBSIDIARIES - LIFE DIVISION_ECO Part2" xfId="142"/>
    <cellStyle name="쉼표 [0]_EXHA" xfId="143"/>
    <cellStyle name="QIS2Locked" xfId="144"/>
    <cellStyle name="Integer 3" xfId="145"/>
    <cellStyle name="_GL031-Final" xfId="146"/>
    <cellStyle name="_Life Units recon 310307_Copy of Value of Inforce &amp; NB YRT v1.5 (29122009)_Checking_TEMP_DELETE_AFTER_USE" xfId="147"/>
    <cellStyle name="_Inforce and NB ANP (revised Actuarial workg)" xfId="148"/>
    <cellStyle name="_Inforce and NB ANP (revised Actuarial workg)_Copy of Value of Inforce &amp; NB YRT v1.5 (29122009)_Checking_TEMP_DELETE_AFTER_USE" xfId="149"/>
    <cellStyle name="_Inforce and NB ANP (revised Actuarial workg)_TH SPE IF Total_Scenario 1(Base)" xfId="150"/>
    <cellStyle name="_Inforce and NB ANP (revised Actuarial workg)_TH SPE IF Total_Scenario 2" xfId="151"/>
    <cellStyle name="_Inforce and NB ANP (revised Actuarial workg)_TH SPE IF Total_Scenario 3" xfId="152"/>
    <cellStyle name="ColumnHeading" xfId="153"/>
    <cellStyle name="20% - Accent6 2" xfId="154"/>
    <cellStyle name="20% - Accent5 3" xfId="155"/>
    <cellStyle name="_Inforce and NB ANP (revised Actuarial workg)_TH SPE Total 2010.12 IF CF Working (Scenario 1) v1 (20110411)" xfId="156"/>
    <cellStyle name="_Inforce and NB ANP (revised Actuarial workg)_TH SPE Total 2010.12 IF CF Working (Scenario 2) v1 (20110411)" xfId="157"/>
    <cellStyle name="_Inforce and NB ANP (revised Actuarial workg)_TH SPE Total 2010.12 IF CF Working (Scenario 3) v1 (20110411)" xfId="158"/>
    <cellStyle name="_Inforce and NB ANP (revised Actuarial workg)_Value of Inforce &amp; NB YRT v1.5 (29122009)" xfId="159"/>
    <cellStyle name="_Issue" xfId="160"/>
    <cellStyle name="Enter Units (2)" xfId="161"/>
    <cellStyle name="_Life Units recon 280207" xfId="162"/>
    <cellStyle name="_Life Units recon 280207_CN_YRT-EB_NB_(Local&amp;HK_manually_adj)_30112009" xfId="163"/>
    <cellStyle name="_Life Units recon 280207_Copy of Value of Inforce &amp; NB YRT v1.5 (29122009)_Checking_TEMP_DELETE_AFTER_USE" xfId="164"/>
    <cellStyle name="Date" xfId="165"/>
    <cellStyle name="_Life Units recon 280207_TH SPE IF Total_Scenario 1(Base)" xfId="166"/>
    <cellStyle name="Enter Units (1)" xfId="167"/>
    <cellStyle name="_Life Units recon 280207_TH SPE IF Total_Scenario 2" xfId="168"/>
    <cellStyle name="_Life Units recon 280207_TH SPE IF Total_Scenario 3" xfId="169"/>
    <cellStyle name="Heading" xfId="170"/>
    <cellStyle name="_Life Units recon 280207_TH SPE Total 2010.12 IF CF Working (Scenario 1) v1 (20110411)" xfId="171"/>
    <cellStyle name="_SI Workbook (Quarterly Schedules)-1" xfId="172"/>
    <cellStyle name="_Life Units recon 280207_TH SPE Total 2010.12 IF CF Working (Scenario 2) v1 (20110411)" xfId="173"/>
    <cellStyle name="20% - Accent2 2" xfId="174"/>
    <cellStyle name="_Life Units recon 280207_TH SPE Total 2010.12 IF CF Working (Scenario 3) v1 (20110411)" xfId="175"/>
    <cellStyle name="_Life Units recon 280207_Value of Inforce &amp; NB YRT v1.5 (29122009)" xfId="176"/>
    <cellStyle name="Linked Cell 2" xfId="177"/>
    <cellStyle name="_Month Master_TH SPE Total 2010.12 IF CF Working (Scenario 1) v1 (20110411)" xfId="178"/>
    <cellStyle name="_Life Units recon 310107" xfId="179"/>
    <cellStyle name="_Life Units recon 310107_CN_YRT-EB_NB_(Local&amp;HK_manually_adj)_30112009" xfId="180"/>
    <cellStyle name="Percent 3" xfId="181"/>
    <cellStyle name="_Life Units recon 310107_Copy of Value of Inforce &amp; NB YRT v1.5 (29122009)_Checking_TEMP_DELETE_AFTER_USE" xfId="182"/>
    <cellStyle name="_Life Units recon 310107_TH SPE IF Total_Scenario 1(Base)" xfId="183"/>
    <cellStyle name="Accent1 - 60%" xfId="184"/>
    <cellStyle name="Normal 7" xfId="185"/>
    <cellStyle name="_Life Units recon 310107_TH SPE IF Total_Scenario 2" xfId="186"/>
    <cellStyle name="Normal 8" xfId="187"/>
    <cellStyle name="Index Number" xfId="188"/>
    <cellStyle name="_Life Units recon 310107_TH SPE IF Total_Scenario 3" xfId="189"/>
    <cellStyle name="Link Currency (0)" xfId="190"/>
    <cellStyle name="_Life Units recon 310107_TH SPE Total 2010.12 IF CF Working (Scenario 2) v1 (20110411)" xfId="191"/>
    <cellStyle name="_Life Units recon 310307_TH SPE IF Total_Scenario 2" xfId="192"/>
    <cellStyle name="통화_SCH50" xfId="193"/>
    <cellStyle name="_Life Units recon 310107_TH SPE Total 2010.12 IF CF Working (Scenario 3) v1 (20110411)" xfId="194"/>
    <cellStyle name="_TB 300607_TH SPE Total 2010.12 IF CF Working (Scenario 1) v1 (20110411)" xfId="195"/>
    <cellStyle name="_Life Units recon 310107_Value of Inforce &amp; NB YRT v1.5 (29122009)" xfId="196"/>
    <cellStyle name="_Life Units recon 310307" xfId="197"/>
    <cellStyle name="_Life Units recon 310307_CN_YRT-EB_NB_(Local&amp;HK_manually_adj)_30112009" xfId="198"/>
    <cellStyle name="UB2" xfId="199"/>
    <cellStyle name="_Life Valn 31st Mar 2007 Rev" xfId="200"/>
    <cellStyle name="_Life Units recon 310307_TH SPE IF Total_Scenario 1(Base)" xfId="201"/>
    <cellStyle name="輔色1" xfId="202"/>
    <cellStyle name="Currency [00]" xfId="203"/>
    <cellStyle name="_Life Units recon 310307_TH SPE IF Total_Scenario 3" xfId="204"/>
    <cellStyle name="Tusental_pldt" xfId="205"/>
    <cellStyle name="_Life Units recon 310307_TH SPE Total 2010.12 IF CF Working (Scenario 1) v1 (20110411)" xfId="206"/>
    <cellStyle name="_Life Units recon 310307_TH SPE Total 2010.12 IF CF Working (Scenario 2) v1 (20110411)" xfId="207"/>
    <cellStyle name="_Life Units recon 310307_TH SPE Total 2010.12 IF CF Working (Scenario 3) v1 (20110411)" xfId="208"/>
    <cellStyle name="_Life Units recon 310307_Value of Inforce &amp; NB YRT v1.5 (29122009)" xfId="209"/>
    <cellStyle name="_Life Valn 31st Mar 2007 Rev_CN_YRT-EB_NB_(Local&amp;HK_manually_adj)_30112009" xfId="210"/>
    <cellStyle name="_Life Valn 31st Mar 2007 Rev_Copy of Value of Inforce &amp; NB YRT v1.5 (29122009)_Checking_TEMP_DELETE_AFTER_USE" xfId="211"/>
    <cellStyle name="콤마 [0]_0203" xfId="212"/>
    <cellStyle name="_Life Valn 31st Mar 2007 Rev_TH SPE IF Total_Scenario 2" xfId="213"/>
    <cellStyle name="_Life Valn 31st Mar 2007 Rev_TH SPE Total 2010.12 IF CF Working (Scenario 2) v1 (20110411)" xfId="214"/>
    <cellStyle name="Percent 6" xfId="215"/>
    <cellStyle name="_TB 300607_TH SPE IF Total_Scenario 1(Base)" xfId="216"/>
    <cellStyle name="_Life Valn 31st Mar 2007 Rev_TH SPE Total 2010.12 IF CF Working (Scenario 3) v1 (20110411)" xfId="217"/>
    <cellStyle name="_Life Valn 31st Mar 2007 Rev_Value of Inforce &amp; NB YRT v1.5 (29122009)" xfId="218"/>
    <cellStyle name="SAPBEXexcGood3" xfId="219"/>
    <cellStyle name="_Map30&amp;6&amp;10" xfId="220"/>
    <cellStyle name="Percent 8" xfId="221"/>
    <cellStyle name="Calc Percent (0)" xfId="222"/>
    <cellStyle name="_Month Master" xfId="223"/>
    <cellStyle name="Accent1 2" xfId="224"/>
    <cellStyle name="_Month Master_CN_YRT-EB_NB_(Local&amp;HK_manually_adj)_30112009" xfId="225"/>
    <cellStyle name="_Month Master_Copy of Value of Inforce &amp; NB YRT v1.5 (29122009)_Checking_TEMP_DELETE_AFTER_USE" xfId="226"/>
    <cellStyle name="_Month Master_TH SPE IF Total_Scenario 1(Base)" xfId="227"/>
    <cellStyle name="_Month Master_TH SPE IF Total_Scenario 2" xfId="228"/>
    <cellStyle name="Normal 28 5" xfId="229"/>
    <cellStyle name="_Month Master_TH SPE IF Total_Scenario 3" xfId="230"/>
    <cellStyle name="_Month Master_TH SPE Total 2010.12 IF CF Working (Scenario 2) v1 (20110411)" xfId="231"/>
    <cellStyle name="_Month Master_TH SPE Total 2010.12 IF CF Working (Scenario 3) v1 (20110411)" xfId="232"/>
    <cellStyle name="Style 4" xfId="233"/>
    <cellStyle name="_Shortage_78 Branches - Upload IT_TH SPE IF Total_Scenario 1(Base)" xfId="234"/>
    <cellStyle name="_Month Master_Value of Inforce &amp; NB YRT v1.5 (29122009)" xfId="235"/>
    <cellStyle name="Bad 2" xfId="236"/>
    <cellStyle name="_OIC_Annual_Report_2010" xfId="237"/>
    <cellStyle name="_OIC_Monthly_Report_December2010" xfId="238"/>
    <cellStyle name="_TB 300607_TH SPE Total 2010.12 IF CF Working (Scenario 3) v1 (20110411)" xfId="239"/>
    <cellStyle name="_Q_SI Workbook 0508_KO" xfId="240"/>
    <cellStyle name="_Q_SI Workbook 0608_TT_1" xfId="241"/>
    <cellStyle name="檢查儲存格" xfId="242"/>
    <cellStyle name="_Q_SI Workbook 1208_TT-a" xfId="243"/>
    <cellStyle name="Emphasis 3" xfId="244"/>
    <cellStyle name="Normal 3 2 2" xfId="245"/>
    <cellStyle name="_Q_SI Workbook PPYY_TT" xfId="246"/>
    <cellStyle name="_Q_SI Workbook PPYY_TT (2ND BATCH)" xfId="247"/>
    <cellStyle name="_Q_SI Workbook PPYY_TT (2ND BATCH)-2" xfId="248"/>
    <cellStyle name="SAPBEXexcCritical4" xfId="249"/>
    <cellStyle name="Integer" xfId="250"/>
    <cellStyle name="_Q_SI Workbook PPYY_TT(New Schedule)" xfId="251"/>
    <cellStyle name="40% - Accent5 2" xfId="252"/>
    <cellStyle name="_Q_SI Workbook PPYY_TT_20080529" xfId="253"/>
    <cellStyle name="OUTPUT COLUMN HEADINGS" xfId="254"/>
    <cellStyle name="_Q_SI Workbook PPYY_TT-3" xfId="255"/>
    <cellStyle name="_Q_SI Workbook PPYY_TT-4" xfId="256"/>
    <cellStyle name="_Q_SI Workbook_GT_0909_TT" xfId="257"/>
    <cellStyle name="_SCH 43 3Q06" xfId="258"/>
    <cellStyle name="_SCH 43 3Q06_ECO Part2 0906 - AIA &amp; SUBSIDIARIES - LIFE DIVISION_ECO Part2" xfId="259"/>
    <cellStyle name="Comma  - Style8" xfId="260"/>
    <cellStyle name="_Shortage_78 Branches - Upload Facility" xfId="261"/>
    <cellStyle name="_Shortage_78 Branches - Upload Facility_Copy of Value of Inforce &amp; NB YRT v1.5 (29122009)_Checking_TEMP_DELETE_AFTER_USE" xfId="262"/>
    <cellStyle name="好" xfId="263"/>
    <cellStyle name="_Shortage_78 Branches - Upload Facility_TH SPE IF Total_Scenario 1(Base)" xfId="264"/>
    <cellStyle name="Normal 5" xfId="265"/>
    <cellStyle name="_Shortage_78 Branches - Upload Facility_TH SPE IF Total_Scenario 2" xfId="266"/>
    <cellStyle name="Normal 6" xfId="267"/>
    <cellStyle name="Calc Currency (0)" xfId="268"/>
    <cellStyle name="_Shortage_78 Branches - Upload Facility_TH SPE IF Total_Scenario 3" xfId="269"/>
    <cellStyle name="OUTPUT REPORT TITLE" xfId="270"/>
    <cellStyle name="_Shortage_78 Branches - Upload Facility_TH SPE Total 2010.12 IF CF Working (Scenario 1) v1 (20110411)" xfId="271"/>
    <cellStyle name="40% - Accent1 2" xfId="272"/>
    <cellStyle name="_Shortage_78 Branches - Upload Facility_TH SPE Total 2010.12 IF CF Working (Scenario 2) v1 (20110411)" xfId="273"/>
    <cellStyle name="_Shortage_78 Branches - Upload IT" xfId="274"/>
    <cellStyle name="Accent3 2" xfId="275"/>
    <cellStyle name="_Shortage_78 Branches - Upload IT_CN_YRT-EB_NB_(Local&amp;HK_manually_adj)_30112009" xfId="276"/>
    <cellStyle name="Mon騁aire_laroux" xfId="277"/>
    <cellStyle name="_Shortage_78 Branches - Upload IT_Copy of Value of Inforce &amp; NB YRT v1.5 (29122009)_Checking_TEMP_DELETE_AFTER_USE" xfId="278"/>
    <cellStyle name="_WL TB 310307_Value of Inforce &amp; NB YRT v1.5 (29122009)" xfId="279"/>
    <cellStyle name="_Shortage_78 Branches - Upload IT_TH SPE IF Total_Scenario 2" xfId="280"/>
    <cellStyle name="樣式 1" xfId="281"/>
    <cellStyle name="_Shortage_78 Branches - Upload IT_TH SPE Total 2010.12 IF CF Working (Scenario 1) v1 (20110411)" xfId="282"/>
    <cellStyle name="_Shortage_78 Branches - Upload IT_TH SPE Total 2010.12 IF CF Working (Scenario 3) v1 (20110411)" xfId="283"/>
    <cellStyle name="_TH SPE Total 2010.12 IF CF Working (Scenario 2) v1 (20110411)" xfId="284"/>
    <cellStyle name="_SI Workbook (Annual Schedules)" xfId="285"/>
    <cellStyle name="_Surplus_Dec10" xfId="286"/>
    <cellStyle name="_TB 300607_CN_YRT-EB_NB_(Local&amp;HK_manually_adj)_30112009" xfId="287"/>
    <cellStyle name="SAPBEXstdData" xfId="288"/>
    <cellStyle name="SAPBEXaggData" xfId="289"/>
    <cellStyle name="Accent6 - 60%" xfId="290"/>
    <cellStyle name="_TB 300607_Copy of Value of Inforce &amp; NB YRT v1.5 (29122009)_Checking_TEMP_DELETE_AFTER_USE" xfId="291"/>
    <cellStyle name="SAPBEXfilterItem" xfId="292"/>
    <cellStyle name="_TB 300607_TH SPE IF Total_Scenario 2" xfId="293"/>
    <cellStyle name="_TB 300607_Value of Inforce &amp; NB YRT v1.5 (29122009)" xfId="294"/>
    <cellStyle name="เครื่องหมายจุลภาค_Book3" xfId="295"/>
    <cellStyle name="_TH SPE IF Total_Scenario 1(Base)" xfId="296"/>
    <cellStyle name="Normal 15" xfId="297"/>
    <cellStyle name="_TH SPE IF Total_Scenario 2" xfId="298"/>
    <cellStyle name="_TH SPE IF Total_Scenario 3" xfId="299"/>
    <cellStyle name="_TH SPE Total 2010.12 IF CF Working (Scenario 1) v1 (20110411)" xfId="300"/>
    <cellStyle name="Comma 7" xfId="301"/>
    <cellStyle name="_Value of Inforce &amp; NB YRT v1.5 (29122009)" xfId="302"/>
    <cellStyle name="_WL TB 310307" xfId="303"/>
    <cellStyle name="_WL TB 310307_CN_YRT-EB_NB_(Local&amp;HK_manually_adj)_30112009" xfId="304"/>
    <cellStyle name="_WL TB 310307_TH SPE IF Total_Scenario 1(Base)" xfId="305"/>
    <cellStyle name="_WL TB 310307_TH SPE IF Total_Scenario 2" xfId="306"/>
    <cellStyle name="_WL TB 310307_TH SPE IF Total_Scenario 3" xfId="307"/>
    <cellStyle name="_WL TB 310307_TH SPE Total 2010.12 IF CF Working (Scenario 1) v1 (20110411)" xfId="308"/>
    <cellStyle name="_WL TB 310307_TH SPE Total 2010.12 IF CF Working (Scenario 2) v1 (20110411)" xfId="309"/>
    <cellStyle name="20% - Accent2 3" xfId="310"/>
    <cellStyle name="_WL TB 310307_TH SPE Total 2010.12 IF CF Working (Scenario 3) v1 (20110411)" xfId="311"/>
    <cellStyle name="SAPBEXchaText" xfId="312"/>
    <cellStyle name="=C:\WINNT\SYSTEM32\COMMAND.COM" xfId="313"/>
    <cellStyle name="1Normal" xfId="314"/>
    <cellStyle name="20% - Accent1 2" xfId="315"/>
    <cellStyle name="Formula" xfId="316"/>
    <cellStyle name="20% - Accent1 3" xfId="317"/>
    <cellStyle name="콤마_0203" xfId="318"/>
    <cellStyle name="ak" xfId="319"/>
    <cellStyle name="20% - Accent4 2" xfId="320"/>
    <cellStyle name="20% - Accent4 3" xfId="321"/>
    <cellStyle name="桁区切り_2003.1Qest(0214)" xfId="322"/>
    <cellStyle name="20% - 輔色2" xfId="323"/>
    <cellStyle name="Change A&amp;ll" xfId="324"/>
    <cellStyle name="20% - 輔色3" xfId="325"/>
    <cellStyle name="Input 2" xfId="326"/>
    <cellStyle name="Calc Percent (1)" xfId="327"/>
    <cellStyle name="20% - 輔色4" xfId="328"/>
    <cellStyle name="20% - 輔色5" xfId="329"/>
    <cellStyle name="合計" xfId="330"/>
    <cellStyle name="20% - 輔色6" xfId="331"/>
    <cellStyle name="40% - Accent1 3" xfId="332"/>
    <cellStyle name="40% - 輔色4" xfId="333"/>
    <cellStyle name="40% - Accent2 2" xfId="334"/>
    <cellStyle name="40% - 輔色5" xfId="335"/>
    <cellStyle name="40% - Accent2 3" xfId="336"/>
    <cellStyle name="40% - Accent3 2" xfId="337"/>
    <cellStyle name="40% - Accent3 3" xfId="338"/>
    <cellStyle name="40% - Accent4 2" xfId="339"/>
    <cellStyle name="Percent 2 4" xfId="340"/>
    <cellStyle name="40% - Accent4 3" xfId="341"/>
    <cellStyle name="40% - Accent5 3" xfId="342"/>
    <cellStyle name="40% - Accent6 2" xfId="343"/>
    <cellStyle name="40% - Accent6 3" xfId="344"/>
    <cellStyle name="40% - 輔色1" xfId="345"/>
    <cellStyle name="40% - 輔色2" xfId="346"/>
    <cellStyle name="40% - 輔色3" xfId="347"/>
    <cellStyle name="40% - 輔色6" xfId="348"/>
    <cellStyle name="HEADER" xfId="349"/>
    <cellStyle name="60% - Accent1 2" xfId="350"/>
    <cellStyle name="貨幣_Manucomparison" xfId="351"/>
    <cellStyle name="60% - Accent2 2" xfId="352"/>
    <cellStyle name="60% - Accent4 2" xfId="353"/>
    <cellStyle name="60% - Accent5 2" xfId="354"/>
    <cellStyle name="Percent 5" xfId="355"/>
    <cellStyle name="60% - Accent6 2" xfId="356"/>
    <cellStyle name="60% - 輔色1" xfId="357"/>
    <cellStyle name="60% - 輔色2" xfId="358"/>
    <cellStyle name="Currency0" xfId="359"/>
    <cellStyle name="Accent5 - 60%" xfId="360"/>
    <cellStyle name="60% - 輔色5" xfId="361"/>
    <cellStyle name="常规_ACTUARY_REPORT0311" xfId="362"/>
    <cellStyle name="Currency1" xfId="363"/>
    <cellStyle name="60% - 輔色6" xfId="364"/>
    <cellStyle name="Accent1 - 40%" xfId="365"/>
    <cellStyle name="Accent2 - 20%" xfId="366"/>
    <cellStyle name="Accent2 - 60%" xfId="367"/>
    <cellStyle name="Comma  - Style2" xfId="368"/>
    <cellStyle name="Accent5 2" xfId="369"/>
    <cellStyle name="Accent3 - 20%" xfId="370"/>
    <cellStyle name="Accent3 - 40%" xfId="371"/>
    <cellStyle name="Accent4 - 20%" xfId="372"/>
    <cellStyle name="SAPBEXexcCritical6" xfId="373"/>
    <cellStyle name="Accent4 - 40%" xfId="374"/>
    <cellStyle name="Accent4 - 60%" xfId="375"/>
    <cellStyle name="Accent5 - 20%" xfId="376"/>
    <cellStyle name="Accent5 - 40%" xfId="377"/>
    <cellStyle name="SAPBEXfilterDrill" xfId="378"/>
    <cellStyle name="Integer 2" xfId="379"/>
    <cellStyle name="Accent6 - 20%" xfId="380"/>
    <cellStyle name="Accent6 - 40%" xfId="381"/>
    <cellStyle name="Accent6 2" xfId="382"/>
    <cellStyle name="Calc Currency (2)" xfId="383"/>
    <cellStyle name="Calc Percent (2)" xfId="384"/>
    <cellStyle name="Calc Units (0)" xfId="385"/>
    <cellStyle name="Calc Units (1)" xfId="386"/>
    <cellStyle name="未定義" xfId="387"/>
    <cellStyle name="Calc Units (2)" xfId="388"/>
    <cellStyle name="Calculation 2" xfId="389"/>
    <cellStyle name="Normal 12" xfId="390"/>
    <cellStyle name="Check Cell 2" xfId="391"/>
    <cellStyle name="Comma  - Style1" xfId="392"/>
    <cellStyle name="Comma  - Style4" xfId="393"/>
    <cellStyle name="Comma  - Style5" xfId="394"/>
    <cellStyle name="Comma  - Style6" xfId="395"/>
    <cellStyle name="Comma  - Style7" xfId="396"/>
    <cellStyle name="Comma [0] 2" xfId="397"/>
    <cellStyle name="Percent 2 2 2" xfId="398"/>
    <cellStyle name="Comma [00]" xfId="399"/>
    <cellStyle name="Comma 2 5" xfId="400"/>
    <cellStyle name="Comma 2 2 3" xfId="401"/>
    <cellStyle name="Comma 2 3 2" xfId="402"/>
    <cellStyle name="Note 2" xfId="403"/>
    <cellStyle name="Comma 3 3" xfId="404"/>
    <cellStyle name="Note 3" xfId="405"/>
    <cellStyle name="Comma 4 3" xfId="406"/>
    <cellStyle name="Comma 4 2 2" xfId="407"/>
    <cellStyle name="Comma 5 2" xfId="408"/>
    <cellStyle name="Good 2" xfId="409"/>
    <cellStyle name="Comma 6" xfId="410"/>
    <cellStyle name="標題 4" xfId="411"/>
    <cellStyle name="Comma 6 2" xfId="412"/>
    <cellStyle name="Comma 8" xfId="413"/>
    <cellStyle name="Comma0" xfId="414"/>
    <cellStyle name="CVD Number" xfId="415"/>
    <cellStyle name="Percent 3 2" xfId="416"/>
    <cellStyle name="Date Short" xfId="417"/>
    <cellStyle name="DELTA" xfId="418"/>
    <cellStyle name="dgw" xfId="419"/>
    <cellStyle name="Percent 2 3" xfId="420"/>
    <cellStyle name="Emphasis 1" xfId="421"/>
    <cellStyle name="Tusental (0)_pldt" xfId="422"/>
    <cellStyle name="Emphasis 2" xfId="423"/>
    <cellStyle name="SAPBEXstdDataEmph" xfId="424"/>
    <cellStyle name="SAPBEXaggDataEmph" xfId="425"/>
    <cellStyle name="Enter Currency (0)" xfId="426"/>
    <cellStyle name="Number 1" xfId="427"/>
    <cellStyle name="Enter Units (0)" xfId="428"/>
    <cellStyle name="Euro" xfId="429"/>
    <cellStyle name="Fixed" xfId="430"/>
    <cellStyle name="Grey" xfId="431"/>
    <cellStyle name="Header1" xfId="432"/>
    <cellStyle name="Header2" xfId="433"/>
    <cellStyle name="Heading 1 2" xfId="434"/>
    <cellStyle name="Heading 2 2" xfId="435"/>
    <cellStyle name="Heading 3 2" xfId="436"/>
    <cellStyle name="Mon騁aire [0]_laroux" xfId="437"/>
    <cellStyle name="Heading 4 2" xfId="438"/>
    <cellStyle name="UB1" xfId="439"/>
    <cellStyle name="Inhaltsverzeichnispunke" xfId="440"/>
    <cellStyle name="Input [yellow]" xfId="441"/>
    <cellStyle name="一般_App 5-Tax Analysis-NS 3Q05" xfId="442"/>
    <cellStyle name="Integer 4" xfId="443"/>
    <cellStyle name="SAPBEXformats" xfId="444"/>
    <cellStyle name="Milliers_laroux" xfId="445"/>
    <cellStyle name="Model" xfId="446"/>
    <cellStyle name="Mon?aire_laroux" xfId="447"/>
    <cellStyle name="표준_EXHA" xfId="448"/>
    <cellStyle name="Neutral 2" xfId="449"/>
    <cellStyle name="SAPBEXHLevel2X" xfId="450"/>
    <cellStyle name="NoL" xfId="451"/>
    <cellStyle name="Non d?fini" xfId="452"/>
    <cellStyle name="Yellow" xfId="453"/>
    <cellStyle name="Nor}al" xfId="454"/>
    <cellStyle name="Normal 10" xfId="455"/>
    <cellStyle name="Normal 11" xfId="456"/>
    <cellStyle name="Normal 2 2 2" xfId="457"/>
    <cellStyle name="Normal 4 3" xfId="458"/>
    <cellStyle name="Normal 4 2" xfId="459"/>
    <cellStyle name="Normal 6 2" xfId="460"/>
    <cellStyle name="Normal 9" xfId="461"/>
    <cellStyle name="Normalny_PRESIDE1" xfId="462"/>
    <cellStyle name="Output 2" xfId="463"/>
    <cellStyle name="OUTPUT AMOUNTS" xfId="464"/>
    <cellStyle name="OUTPUT LINE ITEMS" xfId="465"/>
    <cellStyle name="OUTPUT REPORT HEADING" xfId="466"/>
    <cellStyle name="Percent [2]" xfId="467"/>
    <cellStyle name="備註" xfId="468"/>
    <cellStyle name="Percent 3 2 2" xfId="469"/>
    <cellStyle name="Percent 4" xfId="470"/>
    <cellStyle name="SAPBEXheaderText" xfId="471"/>
    <cellStyle name="Percent 6 2" xfId="472"/>
    <cellStyle name="Percent 7" xfId="473"/>
    <cellStyle name="中等" xfId="474"/>
    <cellStyle name="Percent 9" xfId="475"/>
    <cellStyle name="標題" xfId="476"/>
    <cellStyle name="SAPBEXstdItem" xfId="477"/>
    <cellStyle name="SAPBEXaggItem" xfId="478"/>
    <cellStyle name="PSChar" xfId="479"/>
    <cellStyle name="QIS2CalcCell" xfId="480"/>
    <cellStyle name="SAPBEXexcCritical5" xfId="481"/>
    <cellStyle name="千分位_Manucomparison" xfId="482"/>
    <cellStyle name="SAPBEXexcGood1" xfId="483"/>
    <cellStyle name="SAPBEXexcGood2" xfId="484"/>
    <cellStyle name="SAPBEXfilterText" xfId="485"/>
    <cellStyle name="SAPBEXheaderItem" xfId="486"/>
    <cellStyle name="SAPBEXHLevel0" xfId="487"/>
    <cellStyle name="SAPBEXHLevel0X" xfId="488"/>
    <cellStyle name="SAPBEXHLevel1" xfId="489"/>
    <cellStyle name="SAPBEXHLevel1X" xfId="490"/>
    <cellStyle name="SAPBEXHLevel2" xfId="491"/>
    <cellStyle name="SAPBEXHLevel3" xfId="492"/>
    <cellStyle name="SAPBEXHLevel3X" xfId="493"/>
    <cellStyle name="SAPBEXinputData" xfId="494"/>
    <cellStyle name="SAPBEXItemHeader" xfId="495"/>
    <cellStyle name="SAPBEXresData" xfId="496"/>
    <cellStyle name="SAPBEXresDataEmph" xfId="497"/>
    <cellStyle name="SAPBEXresItemX" xfId="498"/>
    <cellStyle name="SAPBEXtitle" xfId="499"/>
    <cellStyle name="SAPBEXunassignedItem" xfId="500"/>
    <cellStyle name="SAPBEXundefined" xfId="501"/>
    <cellStyle name="Sheet Title" xfId="502"/>
    <cellStyle name="Style 1" xfId="503"/>
    <cellStyle name="Style 3" xfId="504"/>
    <cellStyle name="Style 1 2" xfId="505"/>
    <cellStyle name="Style 2" xfId="506"/>
    <cellStyle name="Style 5" xfId="507"/>
    <cellStyle name="subhead" xfId="508"/>
    <cellStyle name="Times New Roman" xfId="509"/>
    <cellStyle name="Total 2" xfId="510"/>
    <cellStyle name="Warning Text 2" xfId="511"/>
    <cellStyle name="Valuta (0)_pldt" xfId="512"/>
    <cellStyle name="Valuta_pldt" xfId="513"/>
    <cellStyle name="円" xfId="514"/>
    <cellStyle name="千位分隔_PBC. Actuarial. Reserve template 2003 v1" xfId="515"/>
    <cellStyle name="壞" xfId="516"/>
    <cellStyle name="桁区切り [0.00]_By-Line form" xfId="517"/>
    <cellStyle name="桁蟻唇Ｆ_Sheet1" xfId="518"/>
    <cellStyle name="標準_(Edison) SI Package" xfId="519"/>
    <cellStyle name="標準2" xfId="520"/>
    <cellStyle name="脱浦 [0.00]_Sheet1" xfId="521"/>
    <cellStyle name="脱浦_Sheet1" xfId="522"/>
    <cellStyle name="計算方式" xfId="523"/>
    <cellStyle name="說明文字" xfId="524"/>
    <cellStyle name="警告文字" xfId="525"/>
    <cellStyle name="貨幣[0]_laroux" xfId="526"/>
    <cellStyle name="輔色2" xfId="527"/>
    <cellStyle name="輔色3" xfId="528"/>
    <cellStyle name="輔色4" xfId="529"/>
    <cellStyle name="輔色5" xfId="530"/>
    <cellStyle name="輔色6" xfId="531"/>
    <cellStyle name="輸入" xfId="532"/>
    <cellStyle name="輸出" xfId="533"/>
    <cellStyle name="連結的儲存格" xfId="534"/>
    <cellStyle name="SAPBEXstdItemX 2" xfId="535"/>
    <cellStyle name="SAPBEXaggItemX 2" xfId="536"/>
    <cellStyle name="PSHeading 2" xfId="537"/>
    <cellStyle name="SAPBEXexcBad9 2" xfId="538"/>
    <cellStyle name="SAPBEXexcBad7 2" xfId="539"/>
    <cellStyle name="SAPBEXexcBad8 2" xfId="540"/>
    <cellStyle name="SAPBEXresItem 2" xfId="541"/>
    <cellStyle name="ColumnHeading 2" xfId="542"/>
    <cellStyle name="SAPBEXexcGood3 2" xfId="543"/>
    <cellStyle name="SAPBEXexcCritical4 2" xfId="544"/>
    <cellStyle name="SAPBEXstdData 2" xfId="545"/>
    <cellStyle name="SAPBEXaggData 2" xfId="546"/>
    <cellStyle name="Change A&amp;ll 2" xfId="547"/>
    <cellStyle name="Input 2 2" xfId="548"/>
    <cellStyle name="合計 2" xfId="549"/>
    <cellStyle name="SAPBEXexcCritical6 2" xfId="550"/>
    <cellStyle name="Calculation 2 2" xfId="551"/>
    <cellStyle name="Note 2 2" xfId="552"/>
    <cellStyle name="Note 3 2" xfId="553"/>
    <cellStyle name="SAPBEXstdDataEmph 2" xfId="554"/>
    <cellStyle name="SAPBEXaggDataEmph 2" xfId="555"/>
    <cellStyle name="Header1 2" xfId="556"/>
    <cellStyle name="Input [yellow] 2" xfId="557"/>
    <cellStyle name="SAPBEXformats 2" xfId="558"/>
    <cellStyle name="Model 2" xfId="559"/>
    <cellStyle name="SAPBEXHLevel2X 2" xfId="560"/>
    <cellStyle name="Output 2 2" xfId="561"/>
    <cellStyle name="備註 2" xfId="562"/>
    <cellStyle name="SAPBEXstdItem 2" xfId="563"/>
    <cellStyle name="SAPBEXaggItem 2" xfId="564"/>
    <cellStyle name="SAPBEXexcCritical5 2" xfId="565"/>
    <cellStyle name="SAPBEXexcGood1 2" xfId="566"/>
    <cellStyle name="SAPBEXexcGood2 2" xfId="567"/>
    <cellStyle name="SAPBEXHLevel0 2" xfId="568"/>
    <cellStyle name="SAPBEXHLevel0X 2" xfId="569"/>
    <cellStyle name="SAPBEXHLevel1 2" xfId="570"/>
    <cellStyle name="SAPBEXHLevel1X 2" xfId="571"/>
    <cellStyle name="SAPBEXHLevel2 2" xfId="572"/>
    <cellStyle name="SAPBEXHLevel3 2" xfId="573"/>
    <cellStyle name="SAPBEXHLevel3X 2" xfId="574"/>
    <cellStyle name="SAPBEXinputData 2" xfId="575"/>
    <cellStyle name="SAPBEXItemHeader 2" xfId="576"/>
    <cellStyle name="SAPBEXresData 2" xfId="577"/>
    <cellStyle name="SAPBEXresDataEmph 2" xfId="578"/>
    <cellStyle name="SAPBEXresItemX 2" xfId="579"/>
    <cellStyle name="SAPBEXunassignedItem 2" xfId="580"/>
    <cellStyle name="SAPBEXundefined 2" xfId="581"/>
    <cellStyle name="Style 1 3" xfId="582"/>
    <cellStyle name="Style 3 2" xfId="583"/>
    <cellStyle name="Style 2 2" xfId="584"/>
    <cellStyle name="Total 2 2" xfId="585"/>
    <cellStyle name="計算方式 2" xfId="586"/>
    <cellStyle name="輸入 2" xfId="587"/>
    <cellStyle name="輸出 2" xfId="588"/>
    <cellStyle name="SAPBEXstdItemX 3" xfId="589"/>
    <cellStyle name="SAPBEXaggItemX 3" xfId="590"/>
    <cellStyle name="SAPBEXexcBad9 3" xfId="591"/>
    <cellStyle name="SAPBEXexcBad7 3" xfId="592"/>
    <cellStyle name="SAPBEXexcBad8 3" xfId="593"/>
    <cellStyle name="標題 3 2" xfId="594"/>
    <cellStyle name="SAPBEXresItem 3" xfId="595"/>
    <cellStyle name="ColumnHeading 3" xfId="596"/>
    <cellStyle name="Heading 5" xfId="597"/>
    <cellStyle name="SAPBEXexcGood3 3" xfId="598"/>
    <cellStyle name="SAPBEXexcCritical4 3" xfId="599"/>
    <cellStyle name="SAPBEXstdData 3" xfId="600"/>
    <cellStyle name="SAPBEXaggData 3" xfId="601"/>
    <cellStyle name="Change A&amp;ll 3" xfId="602"/>
    <cellStyle name="Input 2 3" xfId="603"/>
    <cellStyle name="合計 3" xfId="604"/>
    <cellStyle name="SAPBEXexcCritical6 3" xfId="605"/>
    <cellStyle name="SAPBEXfilterDrill 2" xfId="606"/>
    <cellStyle name="Calculation 2 3" xfId="607"/>
    <cellStyle name="Note 2 3" xfId="608"/>
    <cellStyle name="Note 3 3" xfId="609"/>
    <cellStyle name="SAPBEXstdDataEmph 3" xfId="610"/>
    <cellStyle name="SAPBEXaggDataEmph 3" xfId="611"/>
    <cellStyle name="Number 1 2" xfId="612"/>
    <cellStyle name="Header1 3" xfId="613"/>
    <cellStyle name="Header2 2" xfId="614"/>
    <cellStyle name="Heading 3 2 2" xfId="615"/>
    <cellStyle name="Input [yellow] 3" xfId="616"/>
    <cellStyle name="SAPBEXformats 3" xfId="617"/>
    <cellStyle name="SAPBEXHLevel2X 3" xfId="618"/>
    <cellStyle name="NoL 2" xfId="619"/>
    <cellStyle name="Output 2 3" xfId="620"/>
    <cellStyle name="備註 3" xfId="621"/>
    <cellStyle name="SAPBEXstdItem 3" xfId="622"/>
    <cellStyle name="SAPBEXaggItem 3" xfId="623"/>
    <cellStyle name="SAPBEXexcCritical5 3" xfId="624"/>
    <cellStyle name="SAPBEXexcGood1 3" xfId="625"/>
    <cellStyle name="SAPBEXexcGood2 3" xfId="626"/>
    <cellStyle name="SAPBEXHLevel0 3" xfId="627"/>
    <cellStyle name="SAPBEXHLevel0X 3" xfId="628"/>
    <cellStyle name="SAPBEXHLevel1 3" xfId="629"/>
    <cellStyle name="SAPBEXHLevel1X 3" xfId="630"/>
    <cellStyle name="SAPBEXHLevel2 3" xfId="631"/>
    <cellStyle name="SAPBEXHLevel3 3" xfId="632"/>
    <cellStyle name="SAPBEXHLevel3X 3" xfId="633"/>
    <cellStyle name="SAPBEXinputData 3" xfId="634"/>
    <cellStyle name="SAPBEXItemHeader 3" xfId="635"/>
    <cellStyle name="SAPBEXresData 3" xfId="636"/>
    <cellStyle name="SAPBEXresDataEmph 3" xfId="637"/>
    <cellStyle name="SAPBEXresItemX 3" xfId="638"/>
    <cellStyle name="SAPBEXunassignedItem 3" xfId="639"/>
    <cellStyle name="SAPBEXundefined 3" xfId="640"/>
    <cellStyle name="Style 1 4" xfId="641"/>
    <cellStyle name="Style 3 3" xfId="642"/>
    <cellStyle name="Style 2 3" xfId="643"/>
    <cellStyle name="Total 2 3" xfId="644"/>
    <cellStyle name="計算方式 3" xfId="645"/>
    <cellStyle name="輸入 3" xfId="646"/>
    <cellStyle name="輸出 3" xfId="647"/>
    <cellStyle name="SAPBEXstdItemX 2 2" xfId="648"/>
    <cellStyle name="SAPBEXaggItemX 2 2" xfId="649"/>
    <cellStyle name="PSHeading 2 2" xfId="650"/>
    <cellStyle name="SAPBEXexcBad9 2 2" xfId="651"/>
    <cellStyle name="SAPBEXexcBad7 2 2" xfId="652"/>
    <cellStyle name="SAPBEXexcBad8 2 2" xfId="653"/>
    <cellStyle name="SAPBEXresItem 2 2" xfId="654"/>
    <cellStyle name="ColumnHeading 2 2" xfId="655"/>
    <cellStyle name="SAPBEXexcGood3 2 2" xfId="656"/>
    <cellStyle name="SAPBEXexcCritical4 2 2" xfId="657"/>
    <cellStyle name="SAPBEXstdData 2 2" xfId="658"/>
    <cellStyle name="SAPBEXaggData 2 2" xfId="659"/>
    <cellStyle name="Change A&amp;ll 2 2" xfId="660"/>
    <cellStyle name="Input 2 2 2" xfId="661"/>
    <cellStyle name="合計 2 2" xfId="662"/>
    <cellStyle name="SAPBEXexcCritical6 2 2" xfId="663"/>
    <cellStyle name="Calculation 2 2 2" xfId="664"/>
    <cellStyle name="Note 2 2 2" xfId="665"/>
    <cellStyle name="Note 3 2 2" xfId="666"/>
    <cellStyle name="SAPBEXstdDataEmph 2 2" xfId="667"/>
    <cellStyle name="SAPBEXaggDataEmph 2 2" xfId="668"/>
    <cellStyle name="Header1 2 2" xfId="669"/>
    <cellStyle name="Input [yellow] 2 2" xfId="670"/>
    <cellStyle name="SAPBEXformats 2 2" xfId="671"/>
    <cellStyle name="Model 2 2" xfId="672"/>
    <cellStyle name="SAPBEXHLevel2X 2 2" xfId="673"/>
    <cellStyle name="Output 2 2 2" xfId="674"/>
    <cellStyle name="備註 2 2" xfId="675"/>
    <cellStyle name="SAPBEXstdItem 2 2" xfId="676"/>
    <cellStyle name="SAPBEXaggItem 2 2" xfId="677"/>
    <cellStyle name="SAPBEXexcCritical5 2 2" xfId="678"/>
    <cellStyle name="SAPBEXexcGood1 2 2" xfId="679"/>
    <cellStyle name="SAPBEXexcGood2 2 2" xfId="680"/>
    <cellStyle name="SAPBEXHLevel0 2 2" xfId="681"/>
    <cellStyle name="SAPBEXHLevel0X 2 2" xfId="682"/>
    <cellStyle name="SAPBEXHLevel1 2 2" xfId="683"/>
    <cellStyle name="SAPBEXHLevel1X 2 2" xfId="684"/>
    <cellStyle name="SAPBEXHLevel2 2 2" xfId="685"/>
    <cellStyle name="SAPBEXHLevel3 2 2" xfId="686"/>
    <cellStyle name="SAPBEXHLevel3X 2 2" xfId="687"/>
    <cellStyle name="SAPBEXinputData 2 2" xfId="688"/>
    <cellStyle name="SAPBEXItemHeader 2 2" xfId="689"/>
    <cellStyle name="SAPBEXresData 2 2" xfId="690"/>
    <cellStyle name="SAPBEXresDataEmph 2 2" xfId="691"/>
    <cellStyle name="SAPBEXresItemX 2 2" xfId="692"/>
    <cellStyle name="SAPBEXunassignedItem 2 2" xfId="693"/>
    <cellStyle name="SAPBEXundefined 2 2" xfId="694"/>
    <cellStyle name="Style 1 3 2" xfId="695"/>
    <cellStyle name="Style 2 2 2" xfId="696"/>
    <cellStyle name="Total 2 2 2" xfId="697"/>
    <cellStyle name="計算方式 2 2" xfId="698"/>
    <cellStyle name="輸入 2 2" xfId="699"/>
    <cellStyle name="輸出 2 2" xfId="700"/>
    <cellStyle name="Normal 14" xfId="701"/>
    <cellStyle name="Normal 2 5" xfId="702"/>
    <cellStyle name="Comma 2 7" xfId="703"/>
    <cellStyle name="Hyperlink 2 2" xfId="704"/>
    <cellStyle name="Comma 10 2 6" xfId="705"/>
    <cellStyle name="Normal 5 2" xfId="706"/>
    <cellStyle name="Normal 2 3 4" xfId="707"/>
    <cellStyle name="Comma 12" xfId="708"/>
    <cellStyle name="Normal 6 4" xfId="709"/>
    <cellStyle name="Comma 13" xfId="710"/>
    <cellStyle name="Comma 3 5" xfId="711"/>
    <cellStyle name="Comma 3 2 3" xfId="712"/>
    <cellStyle name="Comma 2 3 4" xfId="713"/>
    <cellStyle name="Comma 9 2" xfId="714"/>
    <cellStyle name="Comma 11 2" xfId="715"/>
    <cellStyle name="Comma 2 6 2" xfId="716"/>
    <cellStyle name="Comma 2 2 4 2" xfId="717"/>
    <cellStyle name="Comma 3 4 2" xfId="718"/>
    <cellStyle name="Comma 4 4 2" xfId="719"/>
    <cellStyle name="Comma 10 2" xfId="720"/>
    <cellStyle name="Comma 5 3" xfId="721"/>
    <cellStyle name="Comma 2 2 2 2" xfId="722"/>
    <cellStyle name="Comma 3 2 2 2" xfId="723"/>
    <cellStyle name="Comma 4 2 3" xfId="724"/>
    <cellStyle name="SAPBEXstdItemX 4" xfId="725"/>
    <cellStyle name="SAPBEXaggItemX 4" xfId="726"/>
    <cellStyle name="PSHeading 3" xfId="727"/>
    <cellStyle name="Comma 2 4 2 2" xfId="728"/>
    <cellStyle name="SAPBEXexcBad9 4" xfId="729"/>
    <cellStyle name="SAPBEXexcBad7 4" xfId="730"/>
    <cellStyle name="SAPBEXexcBad8 4" xfId="731"/>
    <cellStyle name="SAPBEXresItem 4" xfId="732"/>
    <cellStyle name="ColumnHeading 4" xfId="733"/>
    <cellStyle name="SAPBEXexcGood3 4" xfId="734"/>
    <cellStyle name="SAPBEXexcCritical4 4" xfId="735"/>
    <cellStyle name="SAPBEXstdData 4" xfId="736"/>
    <cellStyle name="SAPBEXaggData 4" xfId="737"/>
    <cellStyle name="Comma 7 2" xfId="738"/>
    <cellStyle name="1Normal 2" xfId="739"/>
    <cellStyle name="Change A&amp;ll 4" xfId="740"/>
    <cellStyle name="Input 2 4" xfId="741"/>
    <cellStyle name="合計 4" xfId="742"/>
    <cellStyle name="SAPBEXexcCritical6 4" xfId="743"/>
    <cellStyle name="Calculation 2 4" xfId="744"/>
    <cellStyle name="Comma [0] 2 2" xfId="745"/>
    <cellStyle name="Comma 2 5 2" xfId="746"/>
    <cellStyle name="Comma 2 2 3 2" xfId="747"/>
    <cellStyle name="Comma 2 3 2 2" xfId="748"/>
    <cellStyle name="Note 2 4" xfId="749"/>
    <cellStyle name="Comma 3 3 2" xfId="750"/>
    <cellStyle name="Note 3 4" xfId="751"/>
    <cellStyle name="Comma 4 3 2" xfId="752"/>
    <cellStyle name="Comma 4 2 2 2" xfId="753"/>
    <cellStyle name="Comma 5 2 2" xfId="754"/>
    <cellStyle name="Comma 6 3" xfId="755"/>
    <cellStyle name="Comma 6 2 2" xfId="756"/>
    <cellStyle name="Comma 8 2" xfId="757"/>
    <cellStyle name="SAPBEXstdDataEmph 4" xfId="758"/>
    <cellStyle name="SAPBEXaggDataEmph 4" xfId="759"/>
    <cellStyle name="Header2 3" xfId="760"/>
    <cellStyle name="Input [yellow] 4" xfId="761"/>
    <cellStyle name="SAPBEXformats 4" xfId="762"/>
    <cellStyle name="Model 3" xfId="763"/>
    <cellStyle name="SAPBEXHLevel2X 4" xfId="764"/>
    <cellStyle name="Output 2 4" xfId="765"/>
    <cellStyle name="備註 4" xfId="766"/>
    <cellStyle name="SAPBEXstdItem 4" xfId="767"/>
    <cellStyle name="SAPBEXaggItem 4" xfId="768"/>
    <cellStyle name="SAPBEXexcCritical5 4" xfId="769"/>
    <cellStyle name="SAPBEXexcGood1 4" xfId="770"/>
    <cellStyle name="SAPBEXexcGood2 4" xfId="771"/>
    <cellStyle name="SAPBEXHLevel0 4" xfId="772"/>
    <cellStyle name="SAPBEXHLevel0X 4" xfId="773"/>
    <cellStyle name="SAPBEXHLevel1 4" xfId="774"/>
    <cellStyle name="SAPBEXHLevel1X 4" xfId="775"/>
    <cellStyle name="SAPBEXHLevel2 4" xfId="776"/>
    <cellStyle name="SAPBEXHLevel3 4" xfId="777"/>
    <cellStyle name="SAPBEXHLevel3X 4" xfId="778"/>
    <cellStyle name="SAPBEXinputData 4" xfId="779"/>
    <cellStyle name="SAPBEXItemHeader 4" xfId="780"/>
    <cellStyle name="SAPBEXresData 4" xfId="781"/>
    <cellStyle name="SAPBEXresDataEmph 4" xfId="782"/>
    <cellStyle name="SAPBEXresItemX 4" xfId="783"/>
    <cellStyle name="SAPBEXunassignedItem 4" xfId="784"/>
    <cellStyle name="SAPBEXundefined 4" xfId="785"/>
    <cellStyle name="Style 1 5" xfId="786"/>
    <cellStyle name="Style 3 4" xfId="787"/>
    <cellStyle name="Style 2 4" xfId="788"/>
    <cellStyle name="Total 2 4" xfId="789"/>
    <cellStyle name="計算方式 4" xfId="790"/>
    <cellStyle name="輸入 4" xfId="791"/>
    <cellStyle name="輸出 4" xfId="792"/>
    <cellStyle name="SAPBEXstdItemX 2 3" xfId="793"/>
    <cellStyle name="SAPBEXaggItemX 2 3" xfId="794"/>
    <cellStyle name="PSHeading 2 3" xfId="795"/>
    <cellStyle name="SAPBEXexcBad9 2 3" xfId="796"/>
    <cellStyle name="SAPBEXexcBad7 2 3" xfId="797"/>
    <cellStyle name="SAPBEXexcBad8 2 3" xfId="798"/>
    <cellStyle name="SAPBEXresItem 2 3" xfId="799"/>
    <cellStyle name="ColumnHeading 2 3" xfId="800"/>
    <cellStyle name="SAPBEXexcGood3 2 3" xfId="801"/>
    <cellStyle name="SAPBEXexcCritical4 2 3" xfId="802"/>
    <cellStyle name="SAPBEXstdData 2 3" xfId="803"/>
    <cellStyle name="SAPBEXaggData 2 3" xfId="804"/>
    <cellStyle name="Change A&amp;ll 2 3" xfId="805"/>
    <cellStyle name="Input 2 2 3" xfId="806"/>
    <cellStyle name="合計 2 3" xfId="807"/>
    <cellStyle name="SAPBEXexcCritical6 2 3" xfId="808"/>
    <cellStyle name="Calculation 2 2 3" xfId="809"/>
    <cellStyle name="Note 2 2 3" xfId="810"/>
    <cellStyle name="Note 3 2 3" xfId="811"/>
    <cellStyle name="SAPBEXstdDataEmph 2 3" xfId="812"/>
    <cellStyle name="SAPBEXaggDataEmph 2 3" xfId="813"/>
    <cellStyle name="Input [yellow] 2 3" xfId="814"/>
    <cellStyle name="SAPBEXformats 2 3" xfId="815"/>
    <cellStyle name="Model 2 3" xfId="816"/>
    <cellStyle name="SAPBEXHLevel2X 2 3" xfId="817"/>
    <cellStyle name="Output 2 2 3" xfId="818"/>
    <cellStyle name="備註 2 3" xfId="819"/>
    <cellStyle name="SAPBEXstdItem 2 3" xfId="820"/>
    <cellStyle name="SAPBEXaggItem 2 3" xfId="821"/>
    <cellStyle name="SAPBEXexcCritical5 2 3" xfId="822"/>
    <cellStyle name="SAPBEXexcGood1 2 3" xfId="823"/>
    <cellStyle name="SAPBEXexcGood2 2 3" xfId="824"/>
    <cellStyle name="SAPBEXHLevel0 2 3" xfId="825"/>
    <cellStyle name="SAPBEXHLevel0X 2 3" xfId="826"/>
    <cellStyle name="SAPBEXHLevel1 2 3" xfId="827"/>
    <cellStyle name="SAPBEXHLevel1X 2 3" xfId="828"/>
    <cellStyle name="SAPBEXHLevel2 2 3" xfId="829"/>
    <cellStyle name="SAPBEXHLevel3 2 3" xfId="830"/>
    <cellStyle name="SAPBEXHLevel3X 2 3" xfId="831"/>
    <cellStyle name="SAPBEXinputData 2 3" xfId="832"/>
    <cellStyle name="SAPBEXItemHeader 2 3" xfId="833"/>
    <cellStyle name="SAPBEXresData 2 3" xfId="834"/>
    <cellStyle name="SAPBEXresDataEmph 2 3" xfId="835"/>
    <cellStyle name="SAPBEXresItemX 2 3" xfId="836"/>
    <cellStyle name="SAPBEXunassignedItem 2 3" xfId="837"/>
    <cellStyle name="SAPBEXundefined 2 3" xfId="838"/>
    <cellStyle name="Style 1 3 3" xfId="839"/>
    <cellStyle name="Style 3 2 2" xfId="840"/>
    <cellStyle name="Style 2 2 3" xfId="841"/>
    <cellStyle name="Total 2 2 3" xfId="842"/>
    <cellStyle name="計算方式 2 3" xfId="843"/>
    <cellStyle name="輸入 2 3" xfId="844"/>
    <cellStyle name="輸出 2 3" xfId="845"/>
    <cellStyle name="SAPBEXstdItemX 3 2" xfId="846"/>
    <cellStyle name="SAPBEXaggItemX 3 2" xfId="847"/>
    <cellStyle name="SAPBEXexcBad9 3 2" xfId="848"/>
    <cellStyle name="SAPBEXexcBad7 3 2" xfId="849"/>
    <cellStyle name="SAPBEXexcBad8 3 2" xfId="850"/>
    <cellStyle name="SAPBEXresItem 3 2" xfId="851"/>
    <cellStyle name="ColumnHeading 3 2" xfId="852"/>
    <cellStyle name="SAPBEXexcGood3 3 2" xfId="853"/>
    <cellStyle name="SAPBEXexcCritical4 3 2" xfId="854"/>
    <cellStyle name="SAPBEXstdData 3 2" xfId="855"/>
    <cellStyle name="SAPBEXaggData 3 2" xfId="856"/>
    <cellStyle name="Change A&amp;ll 3 2" xfId="857"/>
    <cellStyle name="Input 2 3 2" xfId="858"/>
    <cellStyle name="合計 3 2" xfId="859"/>
    <cellStyle name="SAPBEXexcCritical6 3 2" xfId="860"/>
    <cellStyle name="Calculation 2 3 2" xfId="861"/>
    <cellStyle name="Note 2 3 2" xfId="862"/>
    <cellStyle name="Note 3 3 2" xfId="863"/>
    <cellStyle name="SAPBEXstdDataEmph 3 2" xfId="864"/>
    <cellStyle name="SAPBEXaggDataEmph 3 2" xfId="865"/>
    <cellStyle name="Header2 2 2" xfId="866"/>
    <cellStyle name="Input [yellow] 3 2" xfId="867"/>
    <cellStyle name="SAPBEXformats 3 2" xfId="868"/>
    <cellStyle name="SAPBEXHLevel2X 3 2" xfId="869"/>
    <cellStyle name="Output 2 3 2" xfId="870"/>
    <cellStyle name="備註 3 2" xfId="871"/>
    <cellStyle name="SAPBEXstdItem 3 2" xfId="872"/>
    <cellStyle name="SAPBEXaggItem 3 2" xfId="873"/>
    <cellStyle name="SAPBEXexcCritical5 3 2" xfId="874"/>
    <cellStyle name="SAPBEXexcGood1 3 2" xfId="875"/>
    <cellStyle name="SAPBEXexcGood2 3 2" xfId="876"/>
    <cellStyle name="SAPBEXHLevel0 3 2" xfId="877"/>
    <cellStyle name="SAPBEXHLevel0X 3 2" xfId="878"/>
    <cellStyle name="SAPBEXHLevel1 3 2" xfId="879"/>
    <cellStyle name="SAPBEXHLevel1X 3 2" xfId="880"/>
    <cellStyle name="SAPBEXHLevel2 3 2" xfId="881"/>
    <cellStyle name="SAPBEXHLevel3 3 2" xfId="882"/>
    <cellStyle name="SAPBEXHLevel3X 3 2" xfId="883"/>
    <cellStyle name="SAPBEXinputData 3 2" xfId="884"/>
    <cellStyle name="SAPBEXItemHeader 3 2" xfId="885"/>
    <cellStyle name="SAPBEXresData 3 2" xfId="886"/>
    <cellStyle name="SAPBEXresDataEmph 3 2" xfId="887"/>
    <cellStyle name="SAPBEXresItemX 3 2" xfId="888"/>
    <cellStyle name="SAPBEXunassignedItem 3 2" xfId="889"/>
    <cellStyle name="SAPBEXundefined 3 2" xfId="890"/>
    <cellStyle name="Style 1 4 2" xfId="891"/>
    <cellStyle name="Style 3 3 2" xfId="892"/>
    <cellStyle name="Style 2 3 2" xfId="893"/>
    <cellStyle name="Total 2 3 2" xfId="894"/>
    <cellStyle name="計算方式 3 2" xfId="895"/>
    <cellStyle name="輸入 3 2" xfId="896"/>
    <cellStyle name="輸出 3 2" xfId="897"/>
    <cellStyle name="SAPBEXstdItemX 2 2 2" xfId="898"/>
    <cellStyle name="SAPBEXaggItemX 2 2 2" xfId="899"/>
    <cellStyle name="PSHeading 2 2 2" xfId="900"/>
    <cellStyle name="SAPBEXexcBad9 2 2 2" xfId="901"/>
    <cellStyle name="SAPBEXexcBad7 2 2 2" xfId="902"/>
    <cellStyle name="SAPBEXexcBad8 2 2 2" xfId="903"/>
    <cellStyle name="SAPBEXresItem 2 2 2" xfId="904"/>
    <cellStyle name="ColumnHeading 2 2 2" xfId="905"/>
    <cellStyle name="SAPBEXexcGood3 2 2 2" xfId="906"/>
    <cellStyle name="SAPBEXexcCritical4 2 2 2" xfId="907"/>
    <cellStyle name="SAPBEXstdData 2 2 2" xfId="908"/>
    <cellStyle name="SAPBEXaggData 2 2 2" xfId="909"/>
    <cellStyle name="Change A&amp;ll 2 2 2" xfId="910"/>
    <cellStyle name="Input 2 2 2 2" xfId="911"/>
    <cellStyle name="合計 2 2 2" xfId="912"/>
    <cellStyle name="SAPBEXexcCritical6 2 2 2" xfId="913"/>
    <cellStyle name="Calculation 2 2 2 2" xfId="914"/>
    <cellStyle name="Note 2 2 2 2" xfId="915"/>
    <cellStyle name="Note 3 2 2 2" xfId="916"/>
    <cellStyle name="SAPBEXstdDataEmph 2 2 2" xfId="917"/>
    <cellStyle name="SAPBEXaggDataEmph 2 2 2" xfId="918"/>
    <cellStyle name="Input [yellow] 2 2 2" xfId="919"/>
    <cellStyle name="SAPBEXformats 2 2 2" xfId="920"/>
    <cellStyle name="Model 2 2 2" xfId="921"/>
    <cellStyle name="SAPBEXHLevel2X 2 2 2" xfId="922"/>
    <cellStyle name="Output 2 2 2 2" xfId="923"/>
    <cellStyle name="備註 2 2 2" xfId="924"/>
    <cellStyle name="SAPBEXstdItem 2 2 2" xfId="925"/>
    <cellStyle name="SAPBEXaggItem 2 2 2" xfId="926"/>
    <cellStyle name="SAPBEXexcCritical5 2 2 2" xfId="927"/>
    <cellStyle name="SAPBEXexcGood1 2 2 2" xfId="928"/>
    <cellStyle name="SAPBEXexcGood2 2 2 2" xfId="929"/>
    <cellStyle name="SAPBEXHLevel0 2 2 2" xfId="930"/>
    <cellStyle name="SAPBEXHLevel0X 2 2 2" xfId="931"/>
    <cellStyle name="SAPBEXHLevel1 2 2 2" xfId="932"/>
    <cellStyle name="SAPBEXHLevel1X 2 2 2" xfId="933"/>
    <cellStyle name="SAPBEXHLevel2 2 2 2" xfId="934"/>
    <cellStyle name="SAPBEXHLevel3 2 2 2" xfId="935"/>
    <cellStyle name="SAPBEXHLevel3X 2 2 2" xfId="936"/>
    <cellStyle name="SAPBEXinputData 2 2 2" xfId="937"/>
    <cellStyle name="SAPBEXItemHeader 2 2 2" xfId="938"/>
    <cellStyle name="SAPBEXresData 2 2 2" xfId="939"/>
    <cellStyle name="SAPBEXresDataEmph 2 2 2" xfId="940"/>
    <cellStyle name="SAPBEXresItemX 2 2 2" xfId="941"/>
    <cellStyle name="SAPBEXunassignedItem 2 2 2" xfId="942"/>
    <cellStyle name="SAPBEXundefined 2 2 2" xfId="943"/>
    <cellStyle name="Style 1 3 2 2" xfId="944"/>
    <cellStyle name="Style 2 2 2 2" xfId="945"/>
    <cellStyle name="Total 2 2 2 2" xfId="946"/>
    <cellStyle name="計算方式 2 2 2" xfId="947"/>
    <cellStyle name="輸入 2 2 2" xfId="948"/>
    <cellStyle name="輸出 2 2 2" xfId="949"/>
    <cellStyle name="Comma 2 7 2" xfId="950"/>
    <cellStyle name="Comma 10 2 6 2" xfId="951"/>
    <cellStyle name="Comma 12 2" xfId="952"/>
    <cellStyle name="Normal 16" xfId="95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externalLink" Target="externalLinks/externalLink3.xml" /><Relationship Id="rId34" Type="http://schemas.openxmlformats.org/officeDocument/2006/relationships/externalLink" Target="externalLinks/externalLink4.xml" /><Relationship Id="rId35" Type="http://schemas.openxmlformats.org/officeDocument/2006/relationships/externalLink" Target="externalLinks/externalLink5.xml" /><Relationship Id="rId36" Type="http://schemas.openxmlformats.org/officeDocument/2006/relationships/externalLink" Target="externalLinks/externalLink6.xml" /><Relationship Id="rId37" Type="http://schemas.openxmlformats.org/officeDocument/2006/relationships/externalLink" Target="externalLinks/externalLink7.xml" /><Relationship Id="rId38" Type="http://schemas.openxmlformats.org/officeDocument/2006/relationships/externalLink" Target="externalLinks/externalLink8.xml" /><Relationship Id="rId39" Type="http://schemas.openxmlformats.org/officeDocument/2006/relationships/externalLink" Target="externalLinks/externalLink9.xml" /><Relationship Id="rId40" Type="http://schemas.openxmlformats.org/officeDocument/2006/relationships/externalLink" Target="externalLinks/externalLink10.xml" /><Relationship Id="rId41" Type="http://schemas.openxmlformats.org/officeDocument/2006/relationships/externalLink" Target="externalLinks/externalLink11.xml" /><Relationship Id="rId42" Type="http://schemas.openxmlformats.org/officeDocument/2006/relationships/externalLink" Target="externalLinks/externalLink12.xml" /><Relationship Id="rId43" Type="http://schemas.openxmlformats.org/officeDocument/2006/relationships/externalLink" Target="externalLinks/externalLink13.xml" /><Relationship Id="rId44" Type="http://schemas.openxmlformats.org/officeDocument/2006/relationships/customXml" Target="../customXml/item1.xml" /><Relationship Id="rId45" Type="http://schemas.openxmlformats.org/officeDocument/2006/relationships/customXml" Target="../customXml/item2.xml" /><Relationship Id="rId46" Type="http://schemas.openxmlformats.org/officeDocument/2006/relationships/customXml" Target="../customXml/item3.xml" /><Relationship Id="rId4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MCREDO%20FILES%20AND%20DATABASE\MBC%20-%20210%20Program%20Files\Annual%20Statement%20(Insurance%20Commission)\IS%20AS%202002\2000as\WINDOWS\TB96A.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1\alexv\LOCALS~1\Temp\Exhibit%208%209%2010.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heena\Financials\Final%202001%20from%20Olie\2001%20AS%20(Actuarial).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ACT\Financial%20Reports\Reporting\IC%20Annual%20Statement\Annual%20Statement%202000\Annual%20Statement%202000.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Users\icwfh15\Desktop\FRF%20Draft1.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m.abella\Desktop\AS%20from%20SIR%20Bryanb\Life%20AS%20template%20v2%20Aug2013_FINAL.xlsb"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V:\Users\mjg.dimpas\Desktop\mjg.dimpas\Documents\1%20NON-LIFE%20INSURANCE%20COMPANIES\2015\1%20PETROGEN%202015%20VF\wppetrogen2015VF.V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V:\Users\jc.manicad\AppData\Local\Microsoft\Windows\Temporary%20Internet%20Files\Content.Outlook\81TWSPZ4\Copy%20of%20000%2020170317%20SEGURO%20template%20%202017.xlsb"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61C3AFCC\2230%20Combined%20Leadsheet%20Detailed%20-%2012.31.04%20(CALTA)_3.21.0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9A4004C\170307%20Impairment%20Info%20request%20analysi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em.labrador\Desktop\Annual%20Statements%202015\Life%202015\CLIMBS%20LIFE%202015\Copy%20of%20000%20AS%202012%20life%20climbs%202015-Revised%20.xlsb"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Z:\Life%20Annual%20Statement\CY%202016\05%20BPI-Philam%20Life%20Assurance%20Corporation%20OK\Life\BPLAC%20ANNUAL%20STATEMENT\%2324%202016%20BPLAC%20Annual%20Statement%20v.xlsb"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syds3\National\Sydney\Policy\workgroup\Statistics%20Post%2020090630\Data%20quality\Validation%20Rule%20Maintenance\Form_Specification_Template_v4.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sheetName val="DOWNLOAD"/>
      <sheetName val="BSIS"/>
      <sheetName val="tb"/>
      <sheetName val="Reference"/>
      <sheetName val="B.1"/>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Main"/>
      <sheetName val="Cover Page"/>
      <sheetName val="(p.1) Company Information"/>
      <sheetName val="(p.2) Assets"/>
      <sheetName val="Exhibit 8A,9"/>
      <sheetName val="Exh 1"/>
      <sheetName val="B"/>
      <sheetName val="Page 1"/>
      <sheetName val="C"/>
      <sheetName val="PS2"/>
      <sheetName val="PS4"/>
      <sheetName val="RBC-x17"/>
      <sheetName val="p1"/>
      <sheetName val="A1"/>
      <sheetName val="A2"/>
      <sheetName val="D"/>
      <sheetName val="E"/>
      <sheetName val="F"/>
      <sheetName val="G"/>
      <sheetName val="H"/>
      <sheetName val="I"/>
      <sheetName val="J"/>
      <sheetName val="K"/>
      <sheetName val="L"/>
      <sheetName val="M"/>
      <sheetName val="N"/>
      <sheetName val="O"/>
      <sheetName val="P"/>
      <sheetName val="Q"/>
      <sheetName val="S"/>
      <sheetName val="U1"/>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omp"/>
      <sheetName val="Anal of Oper"/>
      <sheetName val="Anal of Res"/>
      <sheetName val="Exh 1"/>
      <sheetName val="Exh6 7"/>
      <sheetName val="Exh 8"/>
      <sheetName val="Exh 8A"/>
      <sheetName val="Exh 11"/>
      <sheetName val="Exh 14"/>
      <sheetName val="Exh 15"/>
      <sheetName val="Exh 16"/>
      <sheetName val="Summary"/>
      <sheetName val="Hist Data"/>
      <sheetName val="Sked N"/>
      <sheetName val="Sked O"/>
      <sheetName val="Sked P"/>
      <sheetName val="Sked Q"/>
      <sheetName val="Sked R"/>
      <sheetName val="Sked S"/>
      <sheetName val="Sked T"/>
      <sheetName val="Sked T(a)"/>
      <sheetName val="Acctg"/>
      <sheetName val="Main"/>
      <sheetName val="PS2"/>
      <sheetName val="PS4"/>
      <sheetName val="RBC-x17"/>
      <sheetName val="p1"/>
      <sheetName val="Links"/>
      <sheetName val="Lead (Orig)"/>
      <sheetName val="Page 1"/>
      <sheetName val="C"/>
      <sheetName val="B"/>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Main"/>
      <sheetName val="Cover Page"/>
      <sheetName val="(p.1) Company Information"/>
      <sheetName val="(p.2) Assets"/>
      <sheetName val="AIR calc"/>
      <sheetName val="Analysis of Inc. in Reserves"/>
      <sheetName val="Exhibit 8"/>
      <sheetName val="Exhibit 8A,9,10"/>
      <sheetName val="Exhibit 12 (abr)"/>
      <sheetName val="Exhibit 14"/>
      <sheetName val="Exhibit 15"/>
      <sheetName val="Exhibit 16"/>
      <sheetName val="Summary of Ins. Pols"/>
      <sheetName val="Schedule N"/>
      <sheetName val="Schedule O"/>
      <sheetName val="Schedule P"/>
      <sheetName val="Schedule Q"/>
      <sheetName val="Schedule R"/>
      <sheetName val="Market Segment"/>
      <sheetName val="Exh 1"/>
      <sheetName val="24"/>
      <sheetName val="PS2"/>
      <sheetName val="PS4"/>
      <sheetName val="RBC-x17"/>
      <sheetName val="p1"/>
      <sheetName val="Links"/>
      <sheetName val="Lead (Ori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Instructions"/>
      <sheetName val="COVER"/>
      <sheetName val="SOFP"/>
      <sheetName val="ICA &amp; ICL"/>
      <sheetName val="Income Statement V2"/>
      <sheetName val="SCI"/>
      <sheetName val="SEGFUND"/>
      <sheetName val="SOCI frf"/>
      <sheetName val="OCI"/>
      <sheetName val="S1_DB NOT PAA CV"/>
      <sheetName val="S2_DB NOT PAA NV"/>
      <sheetName val="S2_DB PAA"/>
      <sheetName val="S1_RI ISSUED NOT PAA_CV"/>
      <sheetName val="S2_RI ISSUED NOT PAA_NV"/>
      <sheetName val="S2_RI ISSUED PAA"/>
      <sheetName val="S1_RI HELD CV"/>
      <sheetName val="S2_RI HELD NV"/>
      <sheetName val="S2_RI HELD PAA"/>
      <sheetName val="Analysis-A"/>
      <sheetName val="Analysis-B "/>
      <sheetName val="Analysis-A (RI)"/>
      <sheetName val="Analysis-B  (RI)"/>
      <sheetName val="RCA &amp; RCL"/>
      <sheetName val="SOCI"/>
      <sheetName val="Insurance and Investment Result"/>
      <sheetName val="NCAHFS"/>
      <sheetName val="OTHER ASSETS"/>
      <sheetName val="OTHER ACCOUNTS PAYABLE"/>
      <sheetName val="OTHER LIABILITIES - OTHERS"/>
      <sheetName val="COMPOSITE"/>
      <sheetName val="AFFILIATED INVESTMENTS REC PAY"/>
      <sheetName val="OTHERS"/>
      <sheetName val="RBC RECONCILIATION"/>
      <sheetName val="Aging of Rec."/>
      <sheetName val="GPV MONITORING"/>
      <sheetName val="Key Financial Ratios"/>
      <sheetName val="Revisions"/>
      <sheetName val="note"/>
    </sheetNames>
    <sheetDataSet>
      <sheetData sheetId="0"/>
      <sheetData sheetId="1"/>
      <sheetData sheetId="2">
        <row r="8">
          <cell r="P8" t="str">
            <v>DD MM YYYY </v>
          </cell>
          <cell r="V8" t="str">
            <v>DD MM YYY</v>
          </cell>
          <cell r="X8" t="str">
            <v>DD MM YYY</v>
          </cell>
          <cell r="Z8" t="str">
            <v>DD MM YYY</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ircular"/>
      <sheetName val="x12IC"/>
      <sheetName val="p0"/>
      <sheetName val="index"/>
      <sheetName val="p1"/>
      <sheetName val="p2"/>
      <sheetName val="p3"/>
      <sheetName val="p4"/>
      <sheetName val="p5"/>
      <sheetName val="p6"/>
      <sheetName val="x1A"/>
      <sheetName val="x1B"/>
      <sheetName val="x2-4"/>
      <sheetName val="x5"/>
      <sheetName val="x6-7"/>
      <sheetName val="x8"/>
      <sheetName val="x8a, 9,10"/>
      <sheetName val="x11"/>
      <sheetName val="X12"/>
      <sheetName val="X13"/>
      <sheetName val="X14"/>
      <sheetName val="x15"/>
      <sheetName val="x16"/>
      <sheetName val="P19"/>
      <sheetName val="P20A"/>
      <sheetName val="P20B"/>
      <sheetName val="P21"/>
      <sheetName val="A1"/>
      <sheetName val="A2"/>
      <sheetName val="B"/>
      <sheetName val="C"/>
      <sheetName val="D"/>
      <sheetName val="E"/>
      <sheetName val="F"/>
      <sheetName val="G"/>
      <sheetName val="H"/>
      <sheetName val="I"/>
      <sheetName val="J"/>
      <sheetName val="K"/>
      <sheetName val="L"/>
      <sheetName val="M"/>
      <sheetName val="N"/>
      <sheetName val="O"/>
      <sheetName val="P"/>
      <sheetName val="Q"/>
      <sheetName val="S"/>
      <sheetName val="T"/>
      <sheetName val="U1"/>
      <sheetName val="U2"/>
      <sheetName val="V"/>
      <sheetName val="24"/>
      <sheetName val="SIS"/>
      <sheetName val="PS1"/>
      <sheetName val="PS2"/>
      <sheetName val="PS3"/>
      <sheetName val="PS4"/>
      <sheetName val="RBC-x17"/>
      <sheetName val="C1x18"/>
      <sheetName val="C1x19"/>
      <sheetName val="C2C4x20"/>
      <sheetName val="C3x21"/>
      <sheetName val="Links"/>
      <sheetName val="Lead (Orig)"/>
      <sheetName val="Page 1"/>
      <sheetName val="BSIS"/>
      <sheetName val="DOWNLOAD"/>
      <sheetName val="MACROS"/>
      <sheetName val="tb"/>
      <sheetName val="p2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nds (2)"/>
      <sheetName val="Sheet1"/>
      <sheetName val="wTB"/>
      <sheetName val="wbs"/>
      <sheetName val="A"/>
      <sheetName val="S"/>
      <sheetName val="compliance"/>
      <sheetName val="N"/>
      <sheetName val="J"/>
      <sheetName val="rbc"/>
      <sheetName val="Sheet2"/>
      <sheetName val="bonds"/>
      <sheetName val="bonds-add on accrued int"/>
      <sheetName val="stocks"/>
      <sheetName val="cash"/>
      <sheetName val="premiums receivable"/>
      <sheetName val="reinsurance accounts"/>
      <sheetName val="RI suspended accounts"/>
      <sheetName val="accrued inv inc"/>
      <sheetName val="ctd"/>
      <sheetName val="edp equipment"/>
      <sheetName val="other assets"/>
      <sheetName val="losses &amp; claims payable"/>
      <sheetName val="IBNR"/>
      <sheetName val="RUP"/>
      <sheetName val="taxes payable"/>
      <sheetName val="pt payments"/>
      <sheetName val="dst payments"/>
      <sheetName val="dst bayad centr"/>
      <sheetName val="VAT payments"/>
      <sheetName val="fst payments"/>
      <sheetName val="other liabilities-AP"/>
      <sheetName val="$b"/>
      <sheetName val="bonds-accrued interest"/>
      <sheetName val="T"/>
      <sheetName val="ST"/>
      <sheetName val="sa"/>
      <sheetName val="OI"/>
      <sheetName val="RE"/>
      <sheetName val="ML"/>
      <sheetName val="OL"/>
      <sheetName val="C"/>
      <sheetName val="acq. cost of bonds"/>
      <sheetName val="CR"/>
      <sheetName val="M"/>
      <sheetName val="CI"/>
      <sheetName val="recons"/>
      <sheetName val="apprletter"/>
      <sheetName val="St1"/>
      <sheetName val="main"/>
      <sheetName val="PS2"/>
      <sheetName val="PS4"/>
      <sheetName val="RBC-x17"/>
      <sheetName val="p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0"/>
      <sheetName val="main"/>
      <sheetName val="sum"/>
      <sheetName val="S"/>
      <sheetName val="E"/>
      <sheetName val="G"/>
      <sheetName val="U"/>
      <sheetName val="R"/>
      <sheetName val="O"/>
      <sheetName val="121 122 data"/>
      <sheetName val="141 data"/>
      <sheetName val="123 142 data"/>
      <sheetName val="A"/>
      <sheetName val="wbs"/>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Links"/>
      <sheetName val="Lead (Orig)"/>
    </sheetNames>
    <sheetDataSet>
      <sheetData sheetId="0" refreshError="1"/>
      <sheetData sheetId="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struction (Impairment tables)"/>
      <sheetName val="Impairment (Peer Comparison)"/>
      <sheetName val="Impairment (Bank view)"/>
      <sheetName val="Impairment (Industry view)"/>
      <sheetName val="Impairment Data"/>
      <sheetName val="CBA impairment"/>
      <sheetName val="NAB impairment"/>
      <sheetName val=" WBC impairment"/>
      <sheetName val="ANZ impairmen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ircular"/>
      <sheetName val="p0"/>
      <sheetName val="index"/>
      <sheetName val="p1"/>
      <sheetName val="p2"/>
      <sheetName val="p3"/>
      <sheetName val="p4"/>
      <sheetName val="p5"/>
      <sheetName val="p6"/>
      <sheetName val="x1A"/>
      <sheetName val="x1B"/>
      <sheetName val="x2-4"/>
      <sheetName val="x5"/>
      <sheetName val="x6-7"/>
      <sheetName val="x8"/>
      <sheetName val="x8a, 9,10"/>
      <sheetName val="x11"/>
      <sheetName val="X12"/>
      <sheetName val="X13"/>
      <sheetName val="X14"/>
      <sheetName val="x15"/>
      <sheetName val="x16"/>
      <sheetName val="P19"/>
      <sheetName val="P20A"/>
      <sheetName val="P20B"/>
      <sheetName val="P21"/>
      <sheetName val="A1"/>
      <sheetName val="A2"/>
      <sheetName val="B"/>
      <sheetName val="C"/>
      <sheetName val="D"/>
      <sheetName val="E"/>
      <sheetName val="F"/>
      <sheetName val="G"/>
      <sheetName val="H"/>
      <sheetName val="I"/>
      <sheetName val="J"/>
      <sheetName val="K"/>
      <sheetName val="L"/>
      <sheetName val="M"/>
      <sheetName val="N"/>
      <sheetName val="O"/>
      <sheetName val="P"/>
      <sheetName val="Q"/>
      <sheetName val="S"/>
      <sheetName val="T"/>
      <sheetName val="U1"/>
      <sheetName val="U2"/>
      <sheetName val="V"/>
      <sheetName val="W"/>
      <sheetName val="24"/>
      <sheetName val="X"/>
      <sheetName val="SIS"/>
      <sheetName val="PS1"/>
      <sheetName val="PS2"/>
      <sheetName val="RBC-x17"/>
      <sheetName val="C1x18"/>
      <sheetName val="C1x19"/>
      <sheetName val="C2C4x20"/>
      <sheetName val="C3x21"/>
      <sheetName val="Links"/>
      <sheetName val="Lead (Orig)"/>
      <sheetName val="PS4"/>
      <sheetName val="Page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ircular"/>
      <sheetName val="p0"/>
      <sheetName val="index"/>
      <sheetName val="p1"/>
      <sheetName val="p2"/>
      <sheetName val="p3"/>
      <sheetName val="p4"/>
      <sheetName val="p5"/>
      <sheetName val="p6"/>
      <sheetName val="x1A"/>
      <sheetName val="x1B"/>
      <sheetName val="x2-4"/>
      <sheetName val="x5"/>
      <sheetName val="x6-7"/>
      <sheetName val="x8"/>
      <sheetName val="x8a, 9,10"/>
      <sheetName val="x11"/>
      <sheetName val="X12"/>
      <sheetName val="X13"/>
      <sheetName val="X14"/>
      <sheetName val="x15"/>
      <sheetName val="x16"/>
      <sheetName val="P19"/>
      <sheetName val="P20A"/>
      <sheetName val="P20B"/>
      <sheetName val="P21"/>
      <sheetName val="A1"/>
      <sheetName val="A2"/>
      <sheetName val="B"/>
      <sheetName val="C"/>
      <sheetName val="D"/>
      <sheetName val="E"/>
      <sheetName val="F"/>
      <sheetName val="G"/>
      <sheetName val="H"/>
      <sheetName val="I"/>
      <sheetName val="J"/>
      <sheetName val="K"/>
      <sheetName val="L"/>
      <sheetName val="M"/>
      <sheetName val="N"/>
      <sheetName val="O"/>
      <sheetName val="P"/>
      <sheetName val="Q"/>
      <sheetName val="S"/>
      <sheetName val="T"/>
      <sheetName val="U1"/>
      <sheetName val="U2"/>
      <sheetName val="V"/>
      <sheetName val="W"/>
      <sheetName val="24"/>
      <sheetName val="X"/>
      <sheetName val="SIS"/>
      <sheetName val="PS1"/>
      <sheetName val="PS2"/>
      <sheetName val="RBC-x17"/>
      <sheetName val="C1x18"/>
      <sheetName val="C1x19"/>
      <sheetName val="C2C4x20"/>
      <sheetName val="C3x21"/>
      <sheetName val="A"/>
      <sheetName val="wb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Worksheet Descriptions"/>
      <sheetName val="Form with Attributes"/>
      <sheetName val="Attributes"/>
      <sheetName val="Tables"/>
      <sheetName val="Derivation Rules"/>
      <sheetName val="Validation Rules"/>
      <sheetName val="Dynamic Rules"/>
      <sheetName val="Combo Boxes"/>
      <sheetName val="Domains"/>
      <sheetName val="New Form_Return Information"/>
      <sheetName val="Columns Properties"/>
      <sheetName val="Lists"/>
      <sheetName val="form_cd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comments" Target="../comments23.xml" /><Relationship Id="rId2" Type="http://schemas.openxmlformats.org/officeDocument/2006/relationships/vmlDrawing" Target="../drawings/vmlDrawing2.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22F71-3D08-4B0D-B8AB-FB62625C676F}">
  <sheetPr>
    <tabColor rgb="FFFF0000"/>
    <pageSetUpPr fitToPage="1"/>
  </sheetPr>
  <dimension ref="B2:E14"/>
  <sheetViews>
    <sheetView showGridLines="0" tabSelected="1" workbookViewId="0" topLeftCell="A1">
      <pane ySplit="2" topLeftCell="A3" activePane="bottomLeft" state="frozen"/>
      <selection pane="bottomLeft" activeCell="A3" sqref="A3"/>
      <selection pane="topLeft" activeCell="A3" sqref="A3"/>
    </sheetView>
  </sheetViews>
  <sheetFormatPr defaultColWidth="9.140625" defaultRowHeight="15"/>
  <cols>
    <col min="1" max="1" width="0.9921875" style="660" customWidth="1"/>
    <col min="2" max="2" width="2.140625" style="660" customWidth="1"/>
    <col min="3" max="3" width="12.140625" style="660" bestFit="1" customWidth="1"/>
    <col min="4" max="5" width="49.140625" style="660" customWidth="1"/>
    <col min="6" max="16384" width="9.140625" style="660" customWidth="1"/>
  </cols>
  <sheetData>
    <row r="1" ht="6" customHeight="1"/>
    <row r="2" ht="15">
      <c r="B2" s="661" t="s">
        <v>0</v>
      </c>
    </row>
    <row r="4" ht="15">
      <c r="B4" s="660" t="s">
        <v>1</v>
      </c>
    </row>
    <row r="6" ht="15">
      <c r="B6" s="662" t="s">
        <v>2</v>
      </c>
    </row>
    <row r="8" ht="15">
      <c r="B8" s="660" t="s">
        <v>3</v>
      </c>
    </row>
    <row r="10" spans="3:5" ht="15">
      <c r="C10" s="1004" t="s">
        <v>4</v>
      </c>
      <c r="D10" s="1004" t="s">
        <v>5</v>
      </c>
      <c r="E10" s="1004" t="s">
        <v>6</v>
      </c>
    </row>
    <row r="11" spans="3:5" ht="48">
      <c r="C11" s="1005" t="s">
        <v>7</v>
      </c>
      <c r="D11" s="1006" t="s">
        <v>8</v>
      </c>
      <c r="E11" s="1007" t="s">
        <v>9</v>
      </c>
    </row>
    <row r="12" spans="3:5" ht="36">
      <c r="C12" s="1005" t="s">
        <v>10</v>
      </c>
      <c r="D12" s="1006" t="s">
        <v>11</v>
      </c>
      <c r="E12" s="1007" t="s">
        <v>12</v>
      </c>
    </row>
    <row r="13" spans="3:5" ht="60">
      <c r="C13" s="1005" t="s">
        <v>13</v>
      </c>
      <c r="D13" s="1006" t="s">
        <v>14</v>
      </c>
      <c r="E13" s="1007" t="s">
        <v>15</v>
      </c>
    </row>
    <row r="14" spans="3:5" ht="36">
      <c r="C14" s="1005" t="s">
        <v>16</v>
      </c>
      <c r="D14" s="1006" t="s">
        <v>17</v>
      </c>
      <c r="E14" s="1007" t="s">
        <v>15</v>
      </c>
    </row>
  </sheetData>
  <printOptions/>
  <pageMargins left="0.7" right="0.7" top="0.75" bottom="0.75" header="0.3" footer="0.3"/>
  <pageSetup fitToHeight="0" fitToWidth="1" horizontalDpi="600" verticalDpi="600" orientation="landscape" paperSize="9" scale="9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0000"/>
    <pageSetUpPr fitToPage="1"/>
  </sheetPr>
  <dimension ref="A1:CB57"/>
  <sheetViews>
    <sheetView view="pageBreakPreview" zoomScale="60" workbookViewId="0" topLeftCell="AU1"/>
  </sheetViews>
  <sheetFormatPr defaultColWidth="9.140625" defaultRowHeight="15"/>
  <cols>
    <col min="1" max="1" width="6.28125" style="1" customWidth="1"/>
    <col min="2" max="2" width="2.8515625" style="1" customWidth="1"/>
    <col min="3" max="3" width="5.421875" style="1" customWidth="1"/>
    <col min="4" max="4" width="9.140625" style="1" customWidth="1"/>
    <col min="5" max="5" width="16.8515625" style="1" customWidth="1"/>
    <col min="6" max="6" width="43.7109375" style="1" customWidth="1"/>
    <col min="7" max="8" width="17.28125" style="6" customWidth="1"/>
    <col min="9" max="10" width="20.421875" style="1" customWidth="1"/>
    <col min="11" max="11" width="17.7109375" style="1" bestFit="1" customWidth="1"/>
    <col min="12" max="12" width="20.421875" style="1" customWidth="1"/>
    <col min="13" max="14" width="17.28125" style="6" customWidth="1"/>
    <col min="15" max="15" width="20.421875" style="1" bestFit="1" customWidth="1"/>
    <col min="16" max="16" width="20.421875" style="1" customWidth="1"/>
    <col min="17" max="17" width="17.7109375" style="1" bestFit="1" customWidth="1"/>
    <col min="18" max="18" width="20.421875" style="1" customWidth="1"/>
    <col min="19" max="20" width="17.28125" style="6" customWidth="1"/>
    <col min="21" max="21" width="20.421875" style="1" bestFit="1" customWidth="1"/>
    <col min="22" max="22" width="20.421875" style="1" customWidth="1"/>
    <col min="23" max="23" width="17.7109375" style="1" bestFit="1" customWidth="1"/>
    <col min="24" max="24" width="20.421875" style="1" customWidth="1"/>
    <col min="25" max="26" width="17.28125" style="6" customWidth="1"/>
    <col min="27" max="27" width="20.421875" style="1" bestFit="1" customWidth="1"/>
    <col min="28" max="28" width="20.421875" style="1" customWidth="1"/>
    <col min="29" max="29" width="17.7109375" style="1" bestFit="1" customWidth="1"/>
    <col min="30" max="30" width="20.7109375" style="1" customWidth="1"/>
    <col min="31" max="32" width="17.28125" style="6" customWidth="1"/>
    <col min="33" max="33" width="20.421875" style="1" bestFit="1" customWidth="1"/>
    <col min="34" max="34" width="20.421875" style="1" customWidth="1"/>
    <col min="35" max="35" width="17.7109375" style="1" bestFit="1" customWidth="1"/>
    <col min="36" max="36" width="20.421875" style="1" customWidth="1"/>
    <col min="37" max="38" width="17.28125" style="6" customWidth="1"/>
    <col min="39" max="39" width="20.421875" style="1" bestFit="1" customWidth="1"/>
    <col min="40" max="40" width="20.421875" style="1" customWidth="1"/>
    <col min="41" max="41" width="17.7109375" style="1" bestFit="1" customWidth="1"/>
    <col min="42" max="42" width="20.421875" style="1" customWidth="1"/>
    <col min="43" max="44" width="17.28125" style="6" customWidth="1"/>
    <col min="45" max="45" width="20.421875" style="1" bestFit="1" customWidth="1"/>
    <col min="46" max="46" width="20.421875" style="1" customWidth="1"/>
    <col min="47" max="47" width="17.7109375" style="1" bestFit="1" customWidth="1"/>
    <col min="48" max="48" width="20.421875" style="1" customWidth="1"/>
    <col min="49" max="50" width="17.28125" style="6" customWidth="1"/>
    <col min="51" max="51" width="20.421875" style="1" bestFit="1" customWidth="1"/>
    <col min="52" max="52" width="20.421875" style="1" customWidth="1"/>
    <col min="53" max="53" width="17.7109375" style="1" bestFit="1" customWidth="1"/>
    <col min="54" max="54" width="20.421875" style="1" customWidth="1"/>
    <col min="55" max="56" width="17.28125" style="6" customWidth="1"/>
    <col min="57" max="57" width="20.421875" style="1" bestFit="1" customWidth="1"/>
    <col min="58" max="58" width="20.421875" style="1" customWidth="1"/>
    <col min="59" max="59" width="17.7109375" style="1" bestFit="1" customWidth="1"/>
    <col min="60" max="60" width="20.421875" style="1" customWidth="1"/>
    <col min="61" max="61" width="11.57421875" style="1" customWidth="1"/>
    <col min="62" max="16384" width="9.140625" style="1" customWidth="1"/>
  </cols>
  <sheetData>
    <row r="1" spans="1:73" ht="15">
      <c r="A1" s="1" t="s">
        <v>486</v>
      </c>
      <c r="B1" s="1"/>
      <c r="C1" s="1"/>
      <c r="D1" s="1"/>
      <c r="E1" s="1">
        <f>'S1_DB NOT PAA CV'!B1</f>
        <v>0</v>
      </c>
      <c r="F1" s="1"/>
      <c r="G1" s="6"/>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row>
    <row r="2" spans="1:73" ht="15">
      <c r="A2" s="1" t="s">
        <v>487</v>
      </c>
      <c r="B2" s="1"/>
      <c r="C2" s="1"/>
      <c r="D2" s="1"/>
      <c r="E2" s="1" t="s">
        <v>558</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row>
    <row r="3" spans="1:73" ht="15">
      <c r="A3" s="1" t="s">
        <v>489</v>
      </c>
      <c r="B3" s="1"/>
      <c r="C3" s="1"/>
      <c r="D3" s="1"/>
      <c r="E3" s="1" t="s">
        <v>582</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row>
    <row r="4" spans="1:73"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row>
    <row r="5" spans="1:73" ht="15.75" thickBot="1">
      <c r="A5" s="6"/>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row>
    <row r="6" spans="1:61" ht="15.75" customHeight="1" thickBot="1">
      <c r="A6" s="925" t="s">
        <v>24</v>
      </c>
      <c r="B6" s="925"/>
      <c r="C6" s="925"/>
      <c r="D6" s="925"/>
      <c r="E6" s="925"/>
      <c r="F6" s="931"/>
      <c r="G6" s="915" t="s">
        <v>282</v>
      </c>
      <c r="H6" s="916"/>
      <c r="I6" s="916"/>
      <c r="J6" s="916"/>
      <c r="K6" s="916"/>
      <c r="L6" s="917"/>
      <c r="M6" s="337"/>
      <c r="N6" s="915" t="s">
        <v>493</v>
      </c>
      <c r="O6" s="916"/>
      <c r="P6" s="916"/>
      <c r="Q6" s="916"/>
      <c r="R6" s="917"/>
      <c r="S6" s="915" t="s">
        <v>494</v>
      </c>
      <c r="T6" s="916"/>
      <c r="U6" s="916"/>
      <c r="V6" s="916"/>
      <c r="W6" s="916"/>
      <c r="X6" s="917"/>
      <c r="Y6" s="915" t="s">
        <v>495</v>
      </c>
      <c r="Z6" s="916"/>
      <c r="AA6" s="916"/>
      <c r="AB6" s="916"/>
      <c r="AC6" s="916"/>
      <c r="AD6" s="917"/>
      <c r="AE6" s="915" t="s">
        <v>496</v>
      </c>
      <c r="AF6" s="916"/>
      <c r="AG6" s="916"/>
      <c r="AH6" s="916"/>
      <c r="AI6" s="916"/>
      <c r="AJ6" s="917"/>
      <c r="AK6" s="915" t="s">
        <v>497</v>
      </c>
      <c r="AL6" s="916"/>
      <c r="AM6" s="916"/>
      <c r="AN6" s="916"/>
      <c r="AO6" s="916"/>
      <c r="AP6" s="917"/>
      <c r="AQ6" s="915" t="s">
        <v>498</v>
      </c>
      <c r="AR6" s="916"/>
      <c r="AS6" s="916"/>
      <c r="AT6" s="916"/>
      <c r="AU6" s="916"/>
      <c r="AV6" s="917"/>
      <c r="AW6" s="915" t="s">
        <v>499</v>
      </c>
      <c r="AX6" s="916"/>
      <c r="AY6" s="916"/>
      <c r="AZ6" s="916"/>
      <c r="BA6" s="916"/>
      <c r="BB6" s="917"/>
      <c r="BC6" s="915" t="s">
        <v>500</v>
      </c>
      <c r="BD6" s="916"/>
      <c r="BE6" s="916"/>
      <c r="BF6" s="916"/>
      <c r="BG6" s="916"/>
      <c r="BH6" s="917"/>
      <c r="BI6" s="910" t="s">
        <v>501</v>
      </c>
    </row>
    <row r="7" spans="1:61" ht="14.45" customHeight="1" thickBot="1">
      <c r="A7" s="925"/>
      <c r="B7" s="925"/>
      <c r="C7" s="925"/>
      <c r="D7" s="925"/>
      <c r="E7" s="925"/>
      <c r="F7" s="931"/>
      <c r="G7" s="932" t="s">
        <v>560</v>
      </c>
      <c r="H7" s="930"/>
      <c r="I7" s="918" t="s">
        <v>561</v>
      </c>
      <c r="J7" s="919"/>
      <c r="K7" s="62"/>
      <c r="L7" s="847" t="s">
        <v>507</v>
      </c>
      <c r="M7" s="932" t="s">
        <v>560</v>
      </c>
      <c r="N7" s="930"/>
      <c r="O7" s="918" t="s">
        <v>561</v>
      </c>
      <c r="P7" s="919"/>
      <c r="Q7" s="62"/>
      <c r="R7" s="847" t="s">
        <v>507</v>
      </c>
      <c r="S7" s="932" t="s">
        <v>560</v>
      </c>
      <c r="T7" s="930"/>
      <c r="U7" s="918" t="s">
        <v>561</v>
      </c>
      <c r="V7" s="919"/>
      <c r="W7" s="62"/>
      <c r="X7" s="847" t="s">
        <v>507</v>
      </c>
      <c r="Y7" s="932" t="s">
        <v>560</v>
      </c>
      <c r="Z7" s="930"/>
      <c r="AA7" s="918" t="s">
        <v>561</v>
      </c>
      <c r="AB7" s="919"/>
      <c r="AC7" s="62"/>
      <c r="AD7" s="847" t="s">
        <v>507</v>
      </c>
      <c r="AE7" s="932" t="s">
        <v>560</v>
      </c>
      <c r="AF7" s="930"/>
      <c r="AG7" s="918" t="s">
        <v>561</v>
      </c>
      <c r="AH7" s="919"/>
      <c r="AI7" s="62"/>
      <c r="AJ7" s="847" t="s">
        <v>507</v>
      </c>
      <c r="AK7" s="932" t="s">
        <v>560</v>
      </c>
      <c r="AL7" s="930"/>
      <c r="AM7" s="918" t="s">
        <v>561</v>
      </c>
      <c r="AN7" s="919"/>
      <c r="AO7" s="62"/>
      <c r="AP7" s="847" t="s">
        <v>507</v>
      </c>
      <c r="AQ7" s="932" t="s">
        <v>560</v>
      </c>
      <c r="AR7" s="930"/>
      <c r="AS7" s="918" t="s">
        <v>561</v>
      </c>
      <c r="AT7" s="919"/>
      <c r="AU7" s="62"/>
      <c r="AV7" s="847" t="s">
        <v>507</v>
      </c>
      <c r="AW7" s="932" t="s">
        <v>560</v>
      </c>
      <c r="AX7" s="930"/>
      <c r="AY7" s="918" t="s">
        <v>561</v>
      </c>
      <c r="AZ7" s="919"/>
      <c r="BA7" s="62"/>
      <c r="BB7" s="847" t="s">
        <v>507</v>
      </c>
      <c r="BC7" s="932" t="s">
        <v>560</v>
      </c>
      <c r="BD7" s="930"/>
      <c r="BE7" s="918" t="s">
        <v>561</v>
      </c>
      <c r="BF7" s="919"/>
      <c r="BG7" s="62"/>
      <c r="BH7" s="847" t="s">
        <v>507</v>
      </c>
      <c r="BI7" s="911"/>
    </row>
    <row r="8" spans="1:61" ht="60.75" thickBot="1">
      <c r="A8" s="925"/>
      <c r="B8" s="925"/>
      <c r="C8" s="925"/>
      <c r="D8" s="925"/>
      <c r="E8" s="925"/>
      <c r="F8" s="931"/>
      <c r="G8" s="682" t="s">
        <v>583</v>
      </c>
      <c r="H8" s="291" t="s">
        <v>584</v>
      </c>
      <c r="I8" s="682" t="s">
        <v>563</v>
      </c>
      <c r="J8" s="682" t="s">
        <v>564</v>
      </c>
      <c r="K8" s="297" t="s">
        <v>585</v>
      </c>
      <c r="L8" s="848"/>
      <c r="M8" s="682" t="s">
        <v>583</v>
      </c>
      <c r="N8" s="291" t="s">
        <v>584</v>
      </c>
      <c r="O8" s="682" t="s">
        <v>563</v>
      </c>
      <c r="P8" s="682" t="s">
        <v>564</v>
      </c>
      <c r="Q8" s="297" t="s">
        <v>585</v>
      </c>
      <c r="R8" s="848"/>
      <c r="S8" s="682" t="s">
        <v>583</v>
      </c>
      <c r="T8" s="291" t="s">
        <v>584</v>
      </c>
      <c r="U8" s="682" t="s">
        <v>563</v>
      </c>
      <c r="V8" s="682" t="s">
        <v>564</v>
      </c>
      <c r="W8" s="297" t="s">
        <v>585</v>
      </c>
      <c r="X8" s="848"/>
      <c r="Y8" s="682" t="s">
        <v>583</v>
      </c>
      <c r="Z8" s="291" t="s">
        <v>584</v>
      </c>
      <c r="AA8" s="682" t="s">
        <v>563</v>
      </c>
      <c r="AB8" s="682" t="s">
        <v>564</v>
      </c>
      <c r="AC8" s="297" t="s">
        <v>585</v>
      </c>
      <c r="AD8" s="848"/>
      <c r="AE8" s="682" t="s">
        <v>583</v>
      </c>
      <c r="AF8" s="291" t="s">
        <v>584</v>
      </c>
      <c r="AG8" s="682" t="s">
        <v>563</v>
      </c>
      <c r="AH8" s="682" t="s">
        <v>564</v>
      </c>
      <c r="AI8" s="297" t="s">
        <v>585</v>
      </c>
      <c r="AJ8" s="848"/>
      <c r="AK8" s="682" t="s">
        <v>583</v>
      </c>
      <c r="AL8" s="291" t="s">
        <v>584</v>
      </c>
      <c r="AM8" s="682" t="s">
        <v>563</v>
      </c>
      <c r="AN8" s="682" t="s">
        <v>564</v>
      </c>
      <c r="AO8" s="297" t="s">
        <v>585</v>
      </c>
      <c r="AP8" s="848"/>
      <c r="AQ8" s="682" t="s">
        <v>583</v>
      </c>
      <c r="AR8" s="291" t="s">
        <v>584</v>
      </c>
      <c r="AS8" s="682" t="s">
        <v>563</v>
      </c>
      <c r="AT8" s="682" t="s">
        <v>564</v>
      </c>
      <c r="AU8" s="297" t="s">
        <v>585</v>
      </c>
      <c r="AV8" s="848"/>
      <c r="AW8" s="682" t="s">
        <v>583</v>
      </c>
      <c r="AX8" s="291" t="s">
        <v>584</v>
      </c>
      <c r="AY8" s="682" t="s">
        <v>563</v>
      </c>
      <c r="AZ8" s="682" t="s">
        <v>564</v>
      </c>
      <c r="BA8" s="297" t="s">
        <v>585</v>
      </c>
      <c r="BB8" s="848"/>
      <c r="BC8" s="682" t="s">
        <v>583</v>
      </c>
      <c r="BD8" s="291" t="s">
        <v>584</v>
      </c>
      <c r="BE8" s="682" t="s">
        <v>563</v>
      </c>
      <c r="BF8" s="682" t="s">
        <v>564</v>
      </c>
      <c r="BG8" s="297" t="s">
        <v>585</v>
      </c>
      <c r="BH8" s="848"/>
      <c r="BI8" s="911"/>
    </row>
    <row r="9" spans="1:61" ht="15.75" thickBot="1">
      <c r="A9" s="925"/>
      <c r="B9" s="925"/>
      <c r="C9" s="925"/>
      <c r="D9" s="925"/>
      <c r="E9" s="925"/>
      <c r="F9" s="931"/>
      <c r="G9" s="685" t="s">
        <v>292</v>
      </c>
      <c r="H9" s="685" t="s">
        <v>36</v>
      </c>
      <c r="I9" s="685" t="s">
        <v>37</v>
      </c>
      <c r="J9" s="685" t="s">
        <v>38</v>
      </c>
      <c r="K9" s="101" t="s">
        <v>293</v>
      </c>
      <c r="L9" s="94" t="s">
        <v>511</v>
      </c>
      <c r="M9" s="685" t="s">
        <v>292</v>
      </c>
      <c r="N9" s="685" t="s">
        <v>36</v>
      </c>
      <c r="O9" s="685" t="s">
        <v>37</v>
      </c>
      <c r="P9" s="685" t="s">
        <v>38</v>
      </c>
      <c r="Q9" s="101" t="s">
        <v>293</v>
      </c>
      <c r="R9" s="94" t="s">
        <v>511</v>
      </c>
      <c r="S9" s="685" t="s">
        <v>292</v>
      </c>
      <c r="T9" s="685" t="s">
        <v>36</v>
      </c>
      <c r="U9" s="685" t="s">
        <v>37</v>
      </c>
      <c r="V9" s="685" t="s">
        <v>38</v>
      </c>
      <c r="W9" s="101" t="s">
        <v>293</v>
      </c>
      <c r="X9" s="94" t="s">
        <v>511</v>
      </c>
      <c r="Y9" s="685" t="s">
        <v>292</v>
      </c>
      <c r="Z9" s="685" t="s">
        <v>36</v>
      </c>
      <c r="AA9" s="685" t="s">
        <v>37</v>
      </c>
      <c r="AB9" s="685" t="s">
        <v>38</v>
      </c>
      <c r="AC9" s="101" t="s">
        <v>293</v>
      </c>
      <c r="AD9" s="94" t="s">
        <v>511</v>
      </c>
      <c r="AE9" s="685" t="s">
        <v>292</v>
      </c>
      <c r="AF9" s="685" t="s">
        <v>36</v>
      </c>
      <c r="AG9" s="685" t="s">
        <v>37</v>
      </c>
      <c r="AH9" s="685" t="s">
        <v>38</v>
      </c>
      <c r="AI9" s="101" t="s">
        <v>293</v>
      </c>
      <c r="AJ9" s="94" t="s">
        <v>511</v>
      </c>
      <c r="AK9" s="685" t="s">
        <v>292</v>
      </c>
      <c r="AL9" s="685" t="s">
        <v>36</v>
      </c>
      <c r="AM9" s="685" t="s">
        <v>37</v>
      </c>
      <c r="AN9" s="685" t="s">
        <v>38</v>
      </c>
      <c r="AO9" s="101" t="s">
        <v>293</v>
      </c>
      <c r="AP9" s="94" t="s">
        <v>511</v>
      </c>
      <c r="AQ9" s="685" t="s">
        <v>292</v>
      </c>
      <c r="AR9" s="685" t="s">
        <v>36</v>
      </c>
      <c r="AS9" s="685" t="s">
        <v>37</v>
      </c>
      <c r="AT9" s="685" t="s">
        <v>38</v>
      </c>
      <c r="AU9" s="101" t="s">
        <v>293</v>
      </c>
      <c r="AV9" s="94" t="s">
        <v>511</v>
      </c>
      <c r="AW9" s="685" t="s">
        <v>292</v>
      </c>
      <c r="AX9" s="685" t="s">
        <v>36</v>
      </c>
      <c r="AY9" s="685" t="s">
        <v>37</v>
      </c>
      <c r="AZ9" s="685" t="s">
        <v>38</v>
      </c>
      <c r="BA9" s="101" t="s">
        <v>293</v>
      </c>
      <c r="BB9" s="94" t="s">
        <v>511</v>
      </c>
      <c r="BC9" s="685" t="s">
        <v>292</v>
      </c>
      <c r="BD9" s="685" t="s">
        <v>36</v>
      </c>
      <c r="BE9" s="685" t="s">
        <v>37</v>
      </c>
      <c r="BF9" s="685" t="s">
        <v>38</v>
      </c>
      <c r="BG9" s="101" t="s">
        <v>293</v>
      </c>
      <c r="BH9" s="94" t="s">
        <v>511</v>
      </c>
      <c r="BI9" s="912"/>
    </row>
    <row r="10" spans="1:61" ht="15">
      <c r="A10" s="79"/>
      <c r="B10" s="16"/>
      <c r="C10" s="48"/>
      <c r="D10" s="48"/>
      <c r="E10" s="48"/>
      <c r="F10" s="39"/>
      <c r="G10" s="4"/>
      <c r="H10" s="4"/>
      <c r="M10" s="4"/>
      <c r="N10" s="4"/>
      <c r="S10" s="4"/>
      <c r="T10" s="4"/>
      <c r="Y10" s="4"/>
      <c r="Z10" s="4"/>
      <c r="AE10" s="4"/>
      <c r="AF10" s="4"/>
      <c r="AK10" s="4"/>
      <c r="AL10" s="4"/>
      <c r="AQ10" s="4"/>
      <c r="AR10" s="4"/>
      <c r="AW10" s="4"/>
      <c r="AX10" s="4"/>
      <c r="AY10" s="279"/>
      <c r="AZ10" s="279"/>
      <c r="BB10" s="279"/>
      <c r="BC10" s="4"/>
      <c r="BD10" s="4"/>
      <c r="BE10" s="279"/>
      <c r="BF10" s="279"/>
      <c r="BH10" s="279"/>
      <c r="BI10" s="279"/>
    </row>
    <row r="11" spans="1:61" ht="15">
      <c r="A11" s="79"/>
      <c r="B11" s="16" t="s">
        <v>512</v>
      </c>
      <c r="C11" s="48"/>
      <c r="D11" s="48"/>
      <c r="E11" s="48"/>
      <c r="F11" s="39"/>
      <c r="G11" s="4"/>
      <c r="H11" s="4"/>
      <c r="L11" s="7">
        <f>SUM(G11:K11)</f>
        <v>0</v>
      </c>
      <c r="M11" s="4"/>
      <c r="N11" s="4"/>
      <c r="R11" s="7">
        <f>SUM(M11:Q11)</f>
        <v>0</v>
      </c>
      <c r="S11" s="4"/>
      <c r="T11" s="4"/>
      <c r="X11" s="7">
        <f>SUM(S11:W11)</f>
        <v>0</v>
      </c>
      <c r="Y11" s="4"/>
      <c r="Z11" s="4"/>
      <c r="AD11" s="7">
        <f>SUM(Y11:AC11)</f>
        <v>0</v>
      </c>
      <c r="AE11" s="4"/>
      <c r="AF11" s="4"/>
      <c r="AJ11" s="7">
        <f>SUM(AE11:AI11)</f>
        <v>0</v>
      </c>
      <c r="AK11" s="4"/>
      <c r="AL11" s="4"/>
      <c r="AP11" s="7">
        <f>SUM(AK11:AO11)</f>
        <v>0</v>
      </c>
      <c r="AQ11" s="4"/>
      <c r="AR11" s="4"/>
      <c r="AV11" s="7">
        <f>SUM(AQ11:AU11)</f>
        <v>0</v>
      </c>
      <c r="AW11" s="4"/>
      <c r="AX11" s="4"/>
      <c r="AY11" s="279"/>
      <c r="AZ11" s="279"/>
      <c r="BB11" s="7">
        <f>SUM(AW11:BA11)</f>
        <v>0</v>
      </c>
      <c r="BC11" s="4"/>
      <c r="BD11" s="4"/>
      <c r="BE11" s="279"/>
      <c r="BF11" s="279"/>
      <c r="BH11" s="7">
        <f>SUM(BC11:BG11)</f>
        <v>0</v>
      </c>
      <c r="BI11" s="280">
        <f>SUM(L11,R11,X11,AD11,AJ11,AP11,AV11,BB11,BH11)</f>
        <v>0</v>
      </c>
    </row>
    <row r="12" spans="1:61" ht="15">
      <c r="A12" s="79"/>
      <c r="B12" s="16" t="s">
        <v>513</v>
      </c>
      <c r="C12" s="48"/>
      <c r="D12" s="48"/>
      <c r="E12" s="48"/>
      <c r="F12" s="39"/>
      <c r="G12" s="4"/>
      <c r="H12" s="4"/>
      <c r="L12" s="7">
        <f>SUM(G12:K12)</f>
        <v>0</v>
      </c>
      <c r="M12" s="4"/>
      <c r="N12" s="4"/>
      <c r="R12" s="7">
        <f>SUM(M12:Q12)</f>
        <v>0</v>
      </c>
      <c r="S12" s="4"/>
      <c r="T12" s="4"/>
      <c r="X12" s="7">
        <f>SUM(S12:W12)</f>
        <v>0</v>
      </c>
      <c r="Y12" s="4"/>
      <c r="Z12" s="4"/>
      <c r="AD12" s="7">
        <f>SUM(Y12:AC12)</f>
        <v>0</v>
      </c>
      <c r="AE12" s="4"/>
      <c r="AF12" s="4"/>
      <c r="AJ12" s="7">
        <f>SUM(AE12:AI12)</f>
        <v>0</v>
      </c>
      <c r="AK12" s="4"/>
      <c r="AL12" s="4"/>
      <c r="AP12" s="7">
        <f>SUM(AK12:AO12)</f>
        <v>0</v>
      </c>
      <c r="AQ12" s="4"/>
      <c r="AR12" s="4"/>
      <c r="AV12" s="7">
        <f>SUM(AQ12:AU12)</f>
        <v>0</v>
      </c>
      <c r="AW12" s="4"/>
      <c r="AX12" s="4"/>
      <c r="AY12" s="279"/>
      <c r="AZ12" s="279"/>
      <c r="BB12" s="7">
        <f>SUM(AW12:BA12)</f>
        <v>0</v>
      </c>
      <c r="BC12" s="4"/>
      <c r="BD12" s="4"/>
      <c r="BE12" s="279"/>
      <c r="BF12" s="279"/>
      <c r="BH12" s="7">
        <f>SUM(BC12:BG12)</f>
        <v>0</v>
      </c>
      <c r="BI12" s="280">
        <f>SUM(L12,R12,X12,AD12,AJ12,AP12,AV12,BB12,BH12)</f>
        <v>0</v>
      </c>
    </row>
    <row r="13" spans="1:61" ht="15">
      <c r="A13" s="1011" t="s">
        <v>567</v>
      </c>
      <c r="B13" s="1011"/>
      <c r="C13" s="1011"/>
      <c r="D13" s="1011"/>
      <c r="E13" s="1011"/>
      <c r="F13" s="1021"/>
      <c r="G13" s="1019">
        <f>SUM(G11:G12)</f>
        <v>0</v>
      </c>
      <c r="H13" s="1019">
        <f aca="true" t="shared" si="0" ref="H13:BI13">SUM(H11:H12)</f>
        <v>0</v>
      </c>
      <c r="I13" s="1019">
        <f t="shared" si="0"/>
        <v>0</v>
      </c>
      <c r="J13" s="1019">
        <f t="shared" si="0"/>
        <v>0</v>
      </c>
      <c r="K13" s="1019">
        <f t="shared" si="0"/>
        <v>0</v>
      </c>
      <c r="L13" s="1019">
        <f t="shared" si="0"/>
        <v>0</v>
      </c>
      <c r="M13" s="1019">
        <f>SUM(M11:M12)</f>
        <v>0</v>
      </c>
      <c r="N13" s="1019">
        <f aca="true" t="shared" si="1" ref="N13">SUM(N11:N12)</f>
        <v>0</v>
      </c>
      <c r="O13" s="1019">
        <f t="shared" si="0"/>
        <v>0</v>
      </c>
      <c r="P13" s="1019">
        <f t="shared" si="0"/>
        <v>0</v>
      </c>
      <c r="Q13" s="1019">
        <f t="shared" si="0"/>
        <v>0</v>
      </c>
      <c r="R13" s="1019">
        <f t="shared" si="0"/>
        <v>0</v>
      </c>
      <c r="S13" s="1019">
        <f>SUM(S11:S12)</f>
        <v>0</v>
      </c>
      <c r="T13" s="1019">
        <f aca="true" t="shared" si="2" ref="T13">SUM(T11:T12)</f>
        <v>0</v>
      </c>
      <c r="U13" s="1019">
        <f t="shared" si="0"/>
        <v>0</v>
      </c>
      <c r="V13" s="1019">
        <f t="shared" si="0"/>
        <v>0</v>
      </c>
      <c r="W13" s="1019">
        <f t="shared" si="0"/>
        <v>0</v>
      </c>
      <c r="X13" s="1019">
        <f t="shared" si="0"/>
        <v>0</v>
      </c>
      <c r="Y13" s="1019">
        <f>SUM(Y11:Y12)</f>
        <v>0</v>
      </c>
      <c r="Z13" s="1019">
        <f aca="true" t="shared" si="3" ref="Z13">SUM(Z11:Z12)</f>
        <v>0</v>
      </c>
      <c r="AA13" s="1019">
        <f t="shared" si="0"/>
        <v>0</v>
      </c>
      <c r="AB13" s="1019">
        <f t="shared" si="0"/>
        <v>0</v>
      </c>
      <c r="AC13" s="1019">
        <f t="shared" si="0"/>
        <v>0</v>
      </c>
      <c r="AD13" s="1019">
        <f t="shared" si="0"/>
        <v>0</v>
      </c>
      <c r="AE13" s="1019">
        <f>SUM(AE11:AE12)</f>
        <v>0</v>
      </c>
      <c r="AF13" s="1019">
        <f aca="true" t="shared" si="4" ref="AF13">SUM(AF11:AF12)</f>
        <v>0</v>
      </c>
      <c r="AG13" s="1019">
        <f t="shared" si="0"/>
        <v>0</v>
      </c>
      <c r="AH13" s="1019">
        <f t="shared" si="0"/>
        <v>0</v>
      </c>
      <c r="AI13" s="1019">
        <f t="shared" si="0"/>
        <v>0</v>
      </c>
      <c r="AJ13" s="1019">
        <f t="shared" si="0"/>
        <v>0</v>
      </c>
      <c r="AK13" s="1019">
        <f>SUM(AK11:AK12)</f>
        <v>0</v>
      </c>
      <c r="AL13" s="1019">
        <f aca="true" t="shared" si="5" ref="AL13">SUM(AL11:AL12)</f>
        <v>0</v>
      </c>
      <c r="AM13" s="1019">
        <f t="shared" si="0"/>
        <v>0</v>
      </c>
      <c r="AN13" s="1019">
        <f t="shared" si="0"/>
        <v>0</v>
      </c>
      <c r="AO13" s="1019">
        <f t="shared" si="0"/>
        <v>0</v>
      </c>
      <c r="AP13" s="1019">
        <f t="shared" si="0"/>
        <v>0</v>
      </c>
      <c r="AQ13" s="1019">
        <f>SUM(AQ11:AQ12)</f>
        <v>0</v>
      </c>
      <c r="AR13" s="1019">
        <f aca="true" t="shared" si="6" ref="AR13">SUM(AR11:AR12)</f>
        <v>0</v>
      </c>
      <c r="AS13" s="1019">
        <f t="shared" si="0"/>
        <v>0</v>
      </c>
      <c r="AT13" s="1019">
        <f t="shared" si="0"/>
        <v>0</v>
      </c>
      <c r="AU13" s="1019">
        <f t="shared" si="0"/>
        <v>0</v>
      </c>
      <c r="AV13" s="1019">
        <f t="shared" si="0"/>
        <v>0</v>
      </c>
      <c r="AW13" s="1019">
        <f>SUM(AW11:AW12)</f>
        <v>0</v>
      </c>
      <c r="AX13" s="1019">
        <f aca="true" t="shared" si="7" ref="AX13">SUM(AX11:AX12)</f>
        <v>0</v>
      </c>
      <c r="AY13" s="1019">
        <f t="shared" si="0"/>
        <v>0</v>
      </c>
      <c r="AZ13" s="1019">
        <f t="shared" si="0"/>
        <v>0</v>
      </c>
      <c r="BA13" s="1019">
        <f t="shared" si="0"/>
        <v>0</v>
      </c>
      <c r="BB13" s="1019">
        <f t="shared" si="0"/>
        <v>0</v>
      </c>
      <c r="BC13" s="1019">
        <f>SUM(BC11:BC12)</f>
        <v>0</v>
      </c>
      <c r="BD13" s="1019">
        <f aca="true" t="shared" si="8" ref="BD13">SUM(BD11:BD12)</f>
        <v>0</v>
      </c>
      <c r="BE13" s="1019">
        <f t="shared" si="0"/>
        <v>0</v>
      </c>
      <c r="BF13" s="1019">
        <f t="shared" si="0"/>
        <v>0</v>
      </c>
      <c r="BG13" s="1019">
        <f t="shared" si="0"/>
        <v>0</v>
      </c>
      <c r="BH13" s="1019">
        <f t="shared" si="0"/>
        <v>0</v>
      </c>
      <c r="BI13" s="1019">
        <f t="shared" si="0"/>
        <v>0</v>
      </c>
    </row>
    <row r="14" spans="1:61" ht="15">
      <c r="A14" s="79"/>
      <c r="B14" s="16"/>
      <c r="C14" s="48"/>
      <c r="D14" s="48"/>
      <c r="E14" s="48"/>
      <c r="F14" s="39"/>
      <c r="G14" s="4"/>
      <c r="H14" s="4"/>
      <c r="M14" s="4"/>
      <c r="N14" s="4"/>
      <c r="S14" s="4"/>
      <c r="T14" s="4"/>
      <c r="Y14" s="4"/>
      <c r="Z14" s="4"/>
      <c r="AE14" s="4"/>
      <c r="AF14" s="4"/>
      <c r="AK14" s="4"/>
      <c r="AL14" s="4"/>
      <c r="AQ14" s="4"/>
      <c r="AR14" s="4"/>
      <c r="AW14" s="4"/>
      <c r="AX14" s="4"/>
      <c r="AY14" s="279"/>
      <c r="AZ14" s="279"/>
      <c r="BB14" s="279"/>
      <c r="BC14" s="4"/>
      <c r="BD14" s="4"/>
      <c r="BE14" s="279"/>
      <c r="BF14" s="279"/>
      <c r="BH14" s="279"/>
      <c r="BI14" s="279"/>
    </row>
    <row r="15" spans="1:61" ht="15">
      <c r="A15" s="79"/>
      <c r="B15" s="48" t="s">
        <v>568</v>
      </c>
      <c r="C15" s="48"/>
      <c r="D15" s="48"/>
      <c r="E15" s="48"/>
      <c r="F15" s="39"/>
      <c r="G15" s="4"/>
      <c r="H15" s="4"/>
      <c r="M15" s="4"/>
      <c r="N15" s="4"/>
      <c r="S15" s="4"/>
      <c r="T15" s="4"/>
      <c r="Y15" s="4"/>
      <c r="Z15" s="4"/>
      <c r="AE15" s="4"/>
      <c r="AF15" s="4"/>
      <c r="AK15" s="4"/>
      <c r="AL15" s="4"/>
      <c r="AQ15" s="4"/>
      <c r="AR15" s="4"/>
      <c r="AW15" s="4"/>
      <c r="AX15" s="4"/>
      <c r="AY15" s="279"/>
      <c r="AZ15" s="279"/>
      <c r="BB15" s="279"/>
      <c r="BC15" s="4"/>
      <c r="BD15" s="4"/>
      <c r="BE15" s="279"/>
      <c r="BF15" s="279"/>
      <c r="BH15" s="279"/>
      <c r="BI15" s="279"/>
    </row>
    <row r="16" spans="1:61" ht="15">
      <c r="A16" s="79"/>
      <c r="B16" s="16"/>
      <c r="C16" s="16" t="s">
        <v>508</v>
      </c>
      <c r="D16" s="48"/>
      <c r="E16" s="48"/>
      <c r="F16" s="39"/>
      <c r="G16" s="4"/>
      <c r="H16" s="4"/>
      <c r="M16" s="4"/>
      <c r="N16" s="4"/>
      <c r="S16" s="4"/>
      <c r="T16" s="4"/>
      <c r="Y16" s="4"/>
      <c r="Z16" s="4"/>
      <c r="AE16" s="4"/>
      <c r="AF16" s="4"/>
      <c r="AK16" s="4"/>
      <c r="AL16" s="4"/>
      <c r="AQ16" s="4"/>
      <c r="AR16" s="4"/>
      <c r="AW16" s="4"/>
      <c r="AX16" s="4"/>
      <c r="AY16" s="279"/>
      <c r="AZ16" s="279"/>
      <c r="BB16" s="279"/>
      <c r="BC16" s="4"/>
      <c r="BD16" s="4"/>
      <c r="BE16" s="279"/>
      <c r="BF16" s="279"/>
      <c r="BH16" s="279"/>
      <c r="BI16" s="280">
        <f>SUM(L16,R16,X16,AD16,AJ16,AP16,AV16,BB16,BH16)</f>
        <v>0</v>
      </c>
    </row>
    <row r="17" spans="1:61" ht="15">
      <c r="A17" s="79"/>
      <c r="B17" s="16"/>
      <c r="C17" s="16" t="s">
        <v>509</v>
      </c>
      <c r="D17" s="48"/>
      <c r="E17" s="48"/>
      <c r="F17" s="39"/>
      <c r="G17" s="4"/>
      <c r="H17" s="4"/>
      <c r="M17" s="4"/>
      <c r="N17" s="4"/>
      <c r="S17" s="4"/>
      <c r="T17" s="4"/>
      <c r="Y17" s="4"/>
      <c r="Z17" s="4"/>
      <c r="AE17" s="4"/>
      <c r="AF17" s="4"/>
      <c r="AK17" s="4"/>
      <c r="AL17" s="4"/>
      <c r="AQ17" s="4"/>
      <c r="AR17" s="4"/>
      <c r="AW17" s="4"/>
      <c r="AX17" s="4"/>
      <c r="AY17" s="279"/>
      <c r="AZ17" s="279"/>
      <c r="BB17" s="279"/>
      <c r="BC17" s="4"/>
      <c r="BD17" s="4"/>
      <c r="BE17" s="279"/>
      <c r="BF17" s="279"/>
      <c r="BH17" s="279"/>
      <c r="BI17" s="280">
        <f>SUM(L17,R17,X17,AD17,AJ17,AP17,AV17,BB17,BH17)</f>
        <v>0</v>
      </c>
    </row>
    <row r="18" spans="1:61" ht="15">
      <c r="A18" s="79"/>
      <c r="B18" s="16"/>
      <c r="C18" s="16" t="s">
        <v>510</v>
      </c>
      <c r="D18" s="48"/>
      <c r="E18" s="48"/>
      <c r="F18" s="39"/>
      <c r="G18" s="4"/>
      <c r="H18" s="4"/>
      <c r="M18" s="4"/>
      <c r="N18" s="4"/>
      <c r="S18" s="4"/>
      <c r="T18" s="4"/>
      <c r="Y18" s="4"/>
      <c r="Z18" s="4"/>
      <c r="AE18" s="4"/>
      <c r="AF18" s="4"/>
      <c r="AK18" s="4"/>
      <c r="AL18" s="4"/>
      <c r="AQ18" s="4"/>
      <c r="AR18" s="4"/>
      <c r="AW18" s="4"/>
      <c r="AX18" s="4"/>
      <c r="AY18" s="279"/>
      <c r="AZ18" s="279"/>
      <c r="BB18" s="279"/>
      <c r="BC18" s="4"/>
      <c r="BD18" s="4"/>
      <c r="BE18" s="279"/>
      <c r="BF18" s="279"/>
      <c r="BH18" s="279"/>
      <c r="BI18" s="280">
        <f>SUM(L18,R18,X18,AD18,AJ18,AP18,AV18,BB18,BH18)</f>
        <v>0</v>
      </c>
    </row>
    <row r="19" spans="1:61" ht="15">
      <c r="A19" s="79"/>
      <c r="B19" s="16"/>
      <c r="C19" s="48"/>
      <c r="D19" s="48"/>
      <c r="E19" s="48"/>
      <c r="F19" s="39"/>
      <c r="G19" s="4"/>
      <c r="H19" s="4"/>
      <c r="M19" s="4"/>
      <c r="N19" s="4"/>
      <c r="S19" s="4"/>
      <c r="T19" s="4"/>
      <c r="Y19" s="4"/>
      <c r="Z19" s="4"/>
      <c r="AE19" s="4"/>
      <c r="AF19" s="4"/>
      <c r="AK19" s="4"/>
      <c r="AL19" s="4"/>
      <c r="AQ19" s="4"/>
      <c r="AR19" s="4"/>
      <c r="AW19" s="4"/>
      <c r="AX19" s="4"/>
      <c r="AY19" s="279"/>
      <c r="AZ19" s="279"/>
      <c r="BB19" s="279"/>
      <c r="BC19" s="4"/>
      <c r="BD19" s="4"/>
      <c r="BE19" s="279"/>
      <c r="BF19" s="279"/>
      <c r="BH19" s="279"/>
      <c r="BI19" s="279"/>
    </row>
    <row r="20" spans="1:61" ht="15">
      <c r="A20" s="79"/>
      <c r="B20" s="48" t="s">
        <v>569</v>
      </c>
      <c r="C20" s="48"/>
      <c r="D20" s="48"/>
      <c r="E20" s="48"/>
      <c r="F20" s="39"/>
      <c r="G20" s="4"/>
      <c r="H20" s="4"/>
      <c r="M20" s="4"/>
      <c r="N20" s="4"/>
      <c r="S20" s="4"/>
      <c r="T20" s="4"/>
      <c r="Y20" s="4"/>
      <c r="Z20" s="4"/>
      <c r="AE20" s="4"/>
      <c r="AF20" s="4"/>
      <c r="AK20" s="4"/>
      <c r="AL20" s="4"/>
      <c r="AQ20" s="4"/>
      <c r="AR20" s="4"/>
      <c r="AW20" s="4"/>
      <c r="AX20" s="4"/>
      <c r="AY20" s="279"/>
      <c r="AZ20" s="279"/>
      <c r="BB20" s="279"/>
      <c r="BC20" s="4"/>
      <c r="BD20" s="4"/>
      <c r="BE20" s="279"/>
      <c r="BF20" s="279"/>
      <c r="BH20" s="279"/>
      <c r="BI20" s="279"/>
    </row>
    <row r="21" spans="1:61" ht="15">
      <c r="A21" s="79"/>
      <c r="B21" s="16"/>
      <c r="C21" s="16" t="s">
        <v>570</v>
      </c>
      <c r="D21" s="48"/>
      <c r="E21" s="48"/>
      <c r="F21" s="39"/>
      <c r="G21" s="4"/>
      <c r="H21" s="4"/>
      <c r="M21" s="4"/>
      <c r="N21" s="4"/>
      <c r="S21" s="4"/>
      <c r="T21" s="4"/>
      <c r="Y21" s="4"/>
      <c r="Z21" s="4"/>
      <c r="AE21" s="4"/>
      <c r="AF21" s="4"/>
      <c r="AK21" s="4"/>
      <c r="AL21" s="4"/>
      <c r="AQ21" s="4"/>
      <c r="AR21" s="4"/>
      <c r="AW21" s="4"/>
      <c r="AX21" s="4"/>
      <c r="AY21" s="279"/>
      <c r="AZ21" s="279"/>
      <c r="BB21" s="279"/>
      <c r="BC21" s="4"/>
      <c r="BD21" s="4"/>
      <c r="BE21" s="279"/>
      <c r="BF21" s="279"/>
      <c r="BH21" s="279"/>
      <c r="BI21" s="280">
        <f aca="true" t="shared" si="9" ref="BI21:BI26">SUM(L21,R21,X21,AD21,AJ21,AP21,AV21,BB21,BH21)</f>
        <v>0</v>
      </c>
    </row>
    <row r="22" spans="1:61" ht="15">
      <c r="A22" s="79"/>
      <c r="B22" s="16"/>
      <c r="C22" s="16" t="s">
        <v>571</v>
      </c>
      <c r="D22" s="48"/>
      <c r="E22" s="48"/>
      <c r="F22" s="39"/>
      <c r="G22" s="4"/>
      <c r="H22" s="4"/>
      <c r="M22" s="4"/>
      <c r="N22" s="4"/>
      <c r="S22" s="4"/>
      <c r="T22" s="4"/>
      <c r="Y22" s="4"/>
      <c r="Z22" s="4"/>
      <c r="AE22" s="4"/>
      <c r="AF22" s="4"/>
      <c r="AK22" s="4"/>
      <c r="AL22" s="4"/>
      <c r="AQ22" s="4"/>
      <c r="AR22" s="4"/>
      <c r="AW22" s="4"/>
      <c r="AX22" s="4"/>
      <c r="AY22" s="279"/>
      <c r="AZ22" s="279"/>
      <c r="BB22" s="279"/>
      <c r="BC22" s="4"/>
      <c r="BD22" s="4"/>
      <c r="BE22" s="279"/>
      <c r="BF22" s="279"/>
      <c r="BH22" s="279"/>
      <c r="BI22" s="280">
        <f t="shared" si="9"/>
        <v>0</v>
      </c>
    </row>
    <row r="23" spans="1:61" ht="15">
      <c r="A23" s="79"/>
      <c r="B23" s="16"/>
      <c r="C23" s="16" t="s">
        <v>572</v>
      </c>
      <c r="D23" s="16"/>
      <c r="E23" s="48"/>
      <c r="F23" s="39"/>
      <c r="G23" s="4"/>
      <c r="H23" s="4"/>
      <c r="M23" s="4"/>
      <c r="N23" s="4"/>
      <c r="S23" s="4"/>
      <c r="T23" s="4"/>
      <c r="Y23" s="4"/>
      <c r="Z23" s="4"/>
      <c r="AE23" s="4"/>
      <c r="AF23" s="4"/>
      <c r="AK23" s="4"/>
      <c r="AL23" s="4"/>
      <c r="AQ23" s="4"/>
      <c r="AR23" s="4"/>
      <c r="AW23" s="4"/>
      <c r="AX23" s="4"/>
      <c r="AY23" s="279"/>
      <c r="AZ23" s="279"/>
      <c r="BB23" s="279"/>
      <c r="BC23" s="4"/>
      <c r="BD23" s="4"/>
      <c r="BE23" s="279"/>
      <c r="BF23" s="279"/>
      <c r="BH23" s="279"/>
      <c r="BI23" s="280">
        <f t="shared" si="9"/>
        <v>0</v>
      </c>
    </row>
    <row r="24" spans="1:61" ht="15">
      <c r="A24" s="79"/>
      <c r="B24" s="16"/>
      <c r="C24" s="16" t="s">
        <v>573</v>
      </c>
      <c r="D24" s="16"/>
      <c r="E24" s="48"/>
      <c r="F24" s="39"/>
      <c r="G24" s="4"/>
      <c r="H24" s="4"/>
      <c r="M24" s="4"/>
      <c r="N24" s="4"/>
      <c r="S24" s="4"/>
      <c r="T24" s="4"/>
      <c r="Y24" s="4"/>
      <c r="Z24" s="4"/>
      <c r="AE24" s="4"/>
      <c r="AF24" s="4"/>
      <c r="AK24" s="4"/>
      <c r="AL24" s="4"/>
      <c r="AQ24" s="4"/>
      <c r="AR24" s="4"/>
      <c r="AW24" s="4"/>
      <c r="AX24" s="4"/>
      <c r="AY24" s="279"/>
      <c r="AZ24" s="279"/>
      <c r="BB24" s="279"/>
      <c r="BC24" s="4"/>
      <c r="BD24" s="4"/>
      <c r="BE24" s="279"/>
      <c r="BF24" s="279"/>
      <c r="BH24" s="279"/>
      <c r="BI24" s="280">
        <f t="shared" si="9"/>
        <v>0</v>
      </c>
    </row>
    <row r="25" spans="1:61" ht="15">
      <c r="A25" s="79"/>
      <c r="B25" s="16"/>
      <c r="C25" s="16" t="s">
        <v>574</v>
      </c>
      <c r="D25" s="16"/>
      <c r="E25" s="48"/>
      <c r="F25" s="39"/>
      <c r="G25" s="4"/>
      <c r="H25" s="4"/>
      <c r="M25" s="4"/>
      <c r="N25" s="4"/>
      <c r="S25" s="4"/>
      <c r="T25" s="4"/>
      <c r="Y25" s="4"/>
      <c r="Z25" s="4"/>
      <c r="AE25" s="4"/>
      <c r="AF25" s="4"/>
      <c r="AK25" s="4"/>
      <c r="AL25" s="4"/>
      <c r="AQ25" s="4"/>
      <c r="AR25" s="4"/>
      <c r="AW25" s="4"/>
      <c r="AX25" s="4"/>
      <c r="AY25" s="279"/>
      <c r="AZ25" s="279"/>
      <c r="BB25" s="279"/>
      <c r="BC25" s="4"/>
      <c r="BD25" s="4"/>
      <c r="BE25" s="279"/>
      <c r="BF25" s="279"/>
      <c r="BH25" s="279"/>
      <c r="BI25" s="280">
        <f t="shared" si="9"/>
        <v>0</v>
      </c>
    </row>
    <row r="26" spans="1:61" ht="15">
      <c r="A26" s="79"/>
      <c r="B26" s="16"/>
      <c r="C26" s="16" t="s">
        <v>575</v>
      </c>
      <c r="D26" s="16"/>
      <c r="E26" s="48"/>
      <c r="F26" s="39"/>
      <c r="G26" s="4"/>
      <c r="H26" s="4"/>
      <c r="M26" s="4"/>
      <c r="N26" s="4"/>
      <c r="S26" s="4"/>
      <c r="T26" s="4"/>
      <c r="Y26" s="4"/>
      <c r="Z26" s="4"/>
      <c r="AE26" s="4"/>
      <c r="AF26" s="4"/>
      <c r="AK26" s="4"/>
      <c r="AL26" s="4"/>
      <c r="AQ26" s="4"/>
      <c r="AR26" s="4"/>
      <c r="AW26" s="4"/>
      <c r="AX26" s="4"/>
      <c r="AY26" s="279"/>
      <c r="AZ26" s="279"/>
      <c r="BB26" s="279"/>
      <c r="BC26" s="4"/>
      <c r="BD26" s="4"/>
      <c r="BE26" s="279"/>
      <c r="BF26" s="279"/>
      <c r="BH26" s="279"/>
      <c r="BI26" s="280">
        <f t="shared" si="9"/>
        <v>0</v>
      </c>
    </row>
    <row r="27" spans="1:61" ht="15">
      <c r="A27" s="79"/>
      <c r="C27" s="48"/>
      <c r="D27" s="48"/>
      <c r="E27" s="48"/>
      <c r="F27" s="39"/>
      <c r="G27" s="4"/>
      <c r="H27" s="4"/>
      <c r="M27" s="4"/>
      <c r="N27" s="4"/>
      <c r="S27" s="4"/>
      <c r="T27" s="4"/>
      <c r="Y27" s="4"/>
      <c r="Z27" s="4"/>
      <c r="AE27" s="4"/>
      <c r="AF27" s="4"/>
      <c r="AK27" s="4"/>
      <c r="AL27" s="4"/>
      <c r="AQ27" s="4"/>
      <c r="AR27" s="4"/>
      <c r="AW27" s="4"/>
      <c r="AX27" s="4"/>
      <c r="AY27" s="279"/>
      <c r="AZ27" s="279"/>
      <c r="BB27" s="279"/>
      <c r="BC27" s="4"/>
      <c r="BD27" s="4"/>
      <c r="BE27" s="279"/>
      <c r="BF27" s="279"/>
      <c r="BH27" s="279"/>
      <c r="BI27" s="279"/>
    </row>
    <row r="28" spans="1:61" ht="15">
      <c r="A28" s="79"/>
      <c r="B28" s="48" t="s">
        <v>576</v>
      </c>
      <c r="C28" s="16"/>
      <c r="D28" s="48"/>
      <c r="E28" s="48"/>
      <c r="F28" s="39"/>
      <c r="G28" s="4"/>
      <c r="H28" s="4"/>
      <c r="M28" s="4"/>
      <c r="N28" s="4"/>
      <c r="S28" s="4"/>
      <c r="T28" s="4"/>
      <c r="Y28" s="4"/>
      <c r="Z28" s="4"/>
      <c r="AE28" s="4"/>
      <c r="AF28" s="4"/>
      <c r="AK28" s="4"/>
      <c r="AL28" s="4"/>
      <c r="AQ28" s="4"/>
      <c r="AR28" s="4"/>
      <c r="AW28" s="4"/>
      <c r="AX28" s="4"/>
      <c r="AY28" s="279"/>
      <c r="AZ28" s="279"/>
      <c r="BB28" s="279"/>
      <c r="BC28" s="4"/>
      <c r="BD28" s="4"/>
      <c r="BE28" s="279"/>
      <c r="BF28" s="279"/>
      <c r="BH28" s="279"/>
      <c r="BI28" s="280">
        <f>SUM(L28,R28,X28,AD28,AJ28,AP28,AV28,BB28,BH28)</f>
        <v>0</v>
      </c>
    </row>
    <row r="29" spans="1:61" ht="15">
      <c r="A29" s="79"/>
      <c r="B29" s="16"/>
      <c r="C29" s="48"/>
      <c r="D29" s="48"/>
      <c r="E29" s="48"/>
      <c r="F29" s="39"/>
      <c r="G29" s="4"/>
      <c r="H29" s="4"/>
      <c r="M29" s="4"/>
      <c r="N29" s="4"/>
      <c r="S29" s="4"/>
      <c r="T29" s="4"/>
      <c r="Y29" s="4"/>
      <c r="Z29" s="4"/>
      <c r="AE29" s="4"/>
      <c r="AF29" s="4"/>
      <c r="AK29" s="4"/>
      <c r="AL29" s="4"/>
      <c r="AQ29" s="4"/>
      <c r="AR29" s="4"/>
      <c r="AW29" s="4"/>
      <c r="AX29" s="4"/>
      <c r="AY29" s="279"/>
      <c r="AZ29" s="279"/>
      <c r="BB29" s="279"/>
      <c r="BC29" s="4"/>
      <c r="BD29" s="4"/>
      <c r="BE29" s="279"/>
      <c r="BF29" s="279"/>
      <c r="BH29" s="279"/>
      <c r="BI29" s="279"/>
    </row>
    <row r="30" spans="1:61" ht="15">
      <c r="A30" s="831"/>
      <c r="B30" s="1011" t="s">
        <v>534</v>
      </c>
      <c r="C30" s="1011"/>
      <c r="D30" s="1011"/>
      <c r="E30" s="1011"/>
      <c r="F30" s="1021"/>
      <c r="G30" s="1019">
        <f>SUM(G16:G28)</f>
        <v>0</v>
      </c>
      <c r="H30" s="1019">
        <f aca="true" t="shared" si="10" ref="H30:BI30">SUM(H16:H28)</f>
        <v>0</v>
      </c>
      <c r="I30" s="1019">
        <f t="shared" si="10"/>
        <v>0</v>
      </c>
      <c r="J30" s="1019">
        <f t="shared" si="10"/>
        <v>0</v>
      </c>
      <c r="K30" s="1019">
        <f t="shared" si="10"/>
        <v>0</v>
      </c>
      <c r="L30" s="1019">
        <f t="shared" si="10"/>
        <v>0</v>
      </c>
      <c r="M30" s="1019">
        <f t="shared" si="10"/>
        <v>0</v>
      </c>
      <c r="N30" s="1019">
        <f t="shared" si="10"/>
        <v>0</v>
      </c>
      <c r="O30" s="1019">
        <f t="shared" si="10"/>
        <v>0</v>
      </c>
      <c r="P30" s="1019">
        <f t="shared" si="10"/>
        <v>0</v>
      </c>
      <c r="Q30" s="1019">
        <f t="shared" si="10"/>
        <v>0</v>
      </c>
      <c r="R30" s="1019">
        <f t="shared" si="10"/>
        <v>0</v>
      </c>
      <c r="S30" s="1019">
        <f t="shared" si="10"/>
        <v>0</v>
      </c>
      <c r="T30" s="1019">
        <f t="shared" si="10"/>
        <v>0</v>
      </c>
      <c r="U30" s="1019">
        <f t="shared" si="10"/>
        <v>0</v>
      </c>
      <c r="V30" s="1019">
        <f t="shared" si="10"/>
        <v>0</v>
      </c>
      <c r="W30" s="1019">
        <f t="shared" si="10"/>
        <v>0</v>
      </c>
      <c r="X30" s="1019">
        <f t="shared" si="10"/>
        <v>0</v>
      </c>
      <c r="Y30" s="1019">
        <f t="shared" si="10"/>
        <v>0</v>
      </c>
      <c r="Z30" s="1019">
        <f t="shared" si="10"/>
        <v>0</v>
      </c>
      <c r="AA30" s="1019">
        <f t="shared" si="10"/>
        <v>0</v>
      </c>
      <c r="AB30" s="1019">
        <f t="shared" si="10"/>
        <v>0</v>
      </c>
      <c r="AC30" s="1019">
        <f t="shared" si="10"/>
        <v>0</v>
      </c>
      <c r="AD30" s="1019">
        <f t="shared" si="10"/>
        <v>0</v>
      </c>
      <c r="AE30" s="1019">
        <f t="shared" si="10"/>
        <v>0</v>
      </c>
      <c r="AF30" s="1019">
        <f t="shared" si="10"/>
        <v>0</v>
      </c>
      <c r="AG30" s="1019">
        <f t="shared" si="10"/>
        <v>0</v>
      </c>
      <c r="AH30" s="1019">
        <f t="shared" si="10"/>
        <v>0</v>
      </c>
      <c r="AI30" s="1019">
        <f t="shared" si="10"/>
        <v>0</v>
      </c>
      <c r="AJ30" s="1019">
        <f t="shared" si="10"/>
        <v>0</v>
      </c>
      <c r="AK30" s="1019">
        <f t="shared" si="10"/>
        <v>0</v>
      </c>
      <c r="AL30" s="1019">
        <f t="shared" si="10"/>
        <v>0</v>
      </c>
      <c r="AM30" s="1019">
        <f t="shared" si="10"/>
        <v>0</v>
      </c>
      <c r="AN30" s="1019">
        <f t="shared" si="10"/>
        <v>0</v>
      </c>
      <c r="AO30" s="1019">
        <f t="shared" si="10"/>
        <v>0</v>
      </c>
      <c r="AP30" s="1019">
        <f t="shared" si="10"/>
        <v>0</v>
      </c>
      <c r="AQ30" s="1019">
        <f t="shared" si="10"/>
        <v>0</v>
      </c>
      <c r="AR30" s="1019">
        <f t="shared" si="10"/>
        <v>0</v>
      </c>
      <c r="AS30" s="1019">
        <f t="shared" si="10"/>
        <v>0</v>
      </c>
      <c r="AT30" s="1019">
        <f t="shared" si="10"/>
        <v>0</v>
      </c>
      <c r="AU30" s="1019">
        <f t="shared" si="10"/>
        <v>0</v>
      </c>
      <c r="AV30" s="1019">
        <f t="shared" si="10"/>
        <v>0</v>
      </c>
      <c r="AW30" s="1019">
        <f t="shared" si="10"/>
        <v>0</v>
      </c>
      <c r="AX30" s="1019">
        <f t="shared" si="10"/>
        <v>0</v>
      </c>
      <c r="AY30" s="1019">
        <f t="shared" si="10"/>
        <v>0</v>
      </c>
      <c r="AZ30" s="1019">
        <f t="shared" si="10"/>
        <v>0</v>
      </c>
      <c r="BA30" s="1019">
        <f t="shared" si="10"/>
        <v>0</v>
      </c>
      <c r="BB30" s="1019">
        <f t="shared" si="10"/>
        <v>0</v>
      </c>
      <c r="BC30" s="1019">
        <f t="shared" si="10"/>
        <v>0</v>
      </c>
      <c r="BD30" s="1019">
        <f t="shared" si="10"/>
        <v>0</v>
      </c>
      <c r="BE30" s="1019">
        <f t="shared" si="10"/>
        <v>0</v>
      </c>
      <c r="BF30" s="1019">
        <f t="shared" si="10"/>
        <v>0</v>
      </c>
      <c r="BG30" s="1019">
        <f t="shared" si="10"/>
        <v>0</v>
      </c>
      <c r="BH30" s="1019">
        <f t="shared" si="10"/>
        <v>0</v>
      </c>
      <c r="BI30" s="1019">
        <f t="shared" si="10"/>
        <v>0</v>
      </c>
    </row>
    <row r="31" spans="1:61" ht="15">
      <c r="A31" s="79"/>
      <c r="B31" s="16"/>
      <c r="C31" s="48"/>
      <c r="D31" s="48"/>
      <c r="E31" s="48"/>
      <c r="F31" s="39"/>
      <c r="G31" s="4"/>
      <c r="H31" s="4"/>
      <c r="M31" s="4"/>
      <c r="N31" s="4"/>
      <c r="S31" s="4"/>
      <c r="T31" s="4"/>
      <c r="Y31" s="4"/>
      <c r="Z31" s="4"/>
      <c r="AE31" s="4"/>
      <c r="AF31" s="4"/>
      <c r="AK31" s="4"/>
      <c r="AL31" s="4"/>
      <c r="AQ31" s="4"/>
      <c r="AR31" s="4"/>
      <c r="AW31" s="4"/>
      <c r="AX31" s="4"/>
      <c r="AY31" s="279"/>
      <c r="AZ31" s="279"/>
      <c r="BB31" s="279"/>
      <c r="BC31" s="4"/>
      <c r="BD31" s="4"/>
      <c r="BE31" s="279"/>
      <c r="BF31" s="279"/>
      <c r="BH31" s="279"/>
      <c r="BI31" s="279"/>
    </row>
    <row r="32" spans="1:80" ht="15">
      <c r="A32" s="1"/>
      <c r="B32" s="48" t="s">
        <v>586</v>
      </c>
      <c r="C32" s="48"/>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279"/>
      <c r="AZ32" s="279"/>
      <c r="BA32" s="1"/>
      <c r="BB32" s="279"/>
      <c r="BC32" s="1"/>
      <c r="BD32" s="1"/>
      <c r="BE32" s="279"/>
      <c r="BF32" s="279"/>
      <c r="BG32" s="1"/>
      <c r="BH32" s="279"/>
      <c r="BI32" s="280">
        <f>SUM(L32,R32,X32,AD32,AJ32,AP32,AV32,BB32,BH32)</f>
        <v>0</v>
      </c>
      <c r="BJ32" s="1"/>
      <c r="BK32" s="1"/>
      <c r="BL32" s="1"/>
      <c r="BM32" s="1"/>
      <c r="BN32" s="1"/>
      <c r="BO32" s="1"/>
      <c r="BP32" s="1"/>
      <c r="BQ32" s="1"/>
      <c r="BR32" s="1"/>
      <c r="BS32" s="1"/>
      <c r="BT32" s="1"/>
      <c r="BU32" s="1"/>
      <c r="BV32" s="1"/>
      <c r="BW32" s="1"/>
      <c r="BX32" s="1"/>
      <c r="BY32" s="1"/>
      <c r="BZ32" s="1"/>
      <c r="CA32" s="1"/>
      <c r="CB32" s="1"/>
    </row>
    <row r="33" spans="1:61" ht="15">
      <c r="A33" s="79"/>
      <c r="B33" s="48" t="s">
        <v>537</v>
      </c>
      <c r="C33" s="48"/>
      <c r="D33" s="48"/>
      <c r="E33" s="48"/>
      <c r="F33" s="39"/>
      <c r="G33" s="4"/>
      <c r="H33" s="4"/>
      <c r="M33" s="4"/>
      <c r="N33" s="4"/>
      <c r="S33" s="4"/>
      <c r="T33" s="4"/>
      <c r="Y33" s="4"/>
      <c r="Z33" s="4"/>
      <c r="AE33" s="4"/>
      <c r="AF33" s="4"/>
      <c r="AK33" s="4"/>
      <c r="AL33" s="4"/>
      <c r="AQ33" s="4"/>
      <c r="AR33" s="4"/>
      <c r="AW33" s="4"/>
      <c r="AX33" s="4"/>
      <c r="AY33" s="279"/>
      <c r="AZ33" s="279"/>
      <c r="BB33" s="279"/>
      <c r="BC33" s="4"/>
      <c r="BD33" s="4"/>
      <c r="BE33" s="279"/>
      <c r="BF33" s="279"/>
      <c r="BH33" s="279"/>
      <c r="BI33" s="280">
        <f>SUM(L33,R33,X33,AD33,AJ33,AP33,AV33,BB33,BH33)</f>
        <v>0</v>
      </c>
    </row>
    <row r="34" spans="1:61" ht="15">
      <c r="A34" s="79"/>
      <c r="B34" s="16"/>
      <c r="C34" s="48"/>
      <c r="D34" s="48"/>
      <c r="E34" s="48"/>
      <c r="F34" s="39"/>
      <c r="G34" s="4"/>
      <c r="H34" s="4"/>
      <c r="M34" s="4"/>
      <c r="N34" s="4"/>
      <c r="S34" s="4"/>
      <c r="T34" s="4"/>
      <c r="Y34" s="4"/>
      <c r="Z34" s="4"/>
      <c r="AE34" s="4"/>
      <c r="AF34" s="4"/>
      <c r="AK34" s="4"/>
      <c r="AL34" s="4"/>
      <c r="AQ34" s="4"/>
      <c r="AR34" s="4"/>
      <c r="AW34" s="4"/>
      <c r="AX34" s="4"/>
      <c r="AY34" s="279"/>
      <c r="AZ34" s="279"/>
      <c r="BB34" s="279"/>
      <c r="BC34" s="4"/>
      <c r="BD34" s="4"/>
      <c r="BE34" s="279"/>
      <c r="BF34" s="279"/>
      <c r="BH34" s="279"/>
      <c r="BI34" s="279"/>
    </row>
    <row r="35" spans="1:61" ht="15">
      <c r="A35" s="831"/>
      <c r="B35" s="1011" t="s">
        <v>541</v>
      </c>
      <c r="C35" s="1011"/>
      <c r="D35" s="1011"/>
      <c r="E35" s="1011"/>
      <c r="F35" s="1021"/>
      <c r="G35" s="1019">
        <f>SUM(G30,G32:G33)</f>
        <v>0</v>
      </c>
      <c r="H35" s="1019">
        <f aca="true" t="shared" si="11" ref="H35:BI35">SUM(H30,H32:H33)</f>
        <v>0</v>
      </c>
      <c r="I35" s="1019">
        <f t="shared" si="11"/>
        <v>0</v>
      </c>
      <c r="J35" s="1019">
        <f t="shared" si="11"/>
        <v>0</v>
      </c>
      <c r="K35" s="1019">
        <f t="shared" si="11"/>
        <v>0</v>
      </c>
      <c r="L35" s="1019">
        <f t="shared" si="11"/>
        <v>0</v>
      </c>
      <c r="M35" s="1019">
        <f t="shared" si="11"/>
        <v>0</v>
      </c>
      <c r="N35" s="1019">
        <f t="shared" si="11"/>
        <v>0</v>
      </c>
      <c r="O35" s="1019">
        <f t="shared" si="11"/>
        <v>0</v>
      </c>
      <c r="P35" s="1019">
        <f t="shared" si="11"/>
        <v>0</v>
      </c>
      <c r="Q35" s="1019">
        <f t="shared" si="11"/>
        <v>0</v>
      </c>
      <c r="R35" s="1019">
        <f t="shared" si="11"/>
        <v>0</v>
      </c>
      <c r="S35" s="1019">
        <f t="shared" si="11"/>
        <v>0</v>
      </c>
      <c r="T35" s="1019">
        <f t="shared" si="11"/>
        <v>0</v>
      </c>
      <c r="U35" s="1019">
        <f t="shared" si="11"/>
        <v>0</v>
      </c>
      <c r="V35" s="1019">
        <f t="shared" si="11"/>
        <v>0</v>
      </c>
      <c r="W35" s="1019">
        <f t="shared" si="11"/>
        <v>0</v>
      </c>
      <c r="X35" s="1019">
        <f t="shared" si="11"/>
        <v>0</v>
      </c>
      <c r="Y35" s="1019">
        <f t="shared" si="11"/>
        <v>0</v>
      </c>
      <c r="Z35" s="1019">
        <f t="shared" si="11"/>
        <v>0</v>
      </c>
      <c r="AA35" s="1019">
        <f t="shared" si="11"/>
        <v>0</v>
      </c>
      <c r="AB35" s="1019">
        <f t="shared" si="11"/>
        <v>0</v>
      </c>
      <c r="AC35" s="1019">
        <f t="shared" si="11"/>
        <v>0</v>
      </c>
      <c r="AD35" s="1019">
        <f t="shared" si="11"/>
        <v>0</v>
      </c>
      <c r="AE35" s="1019">
        <f t="shared" si="11"/>
        <v>0</v>
      </c>
      <c r="AF35" s="1019">
        <f t="shared" si="11"/>
        <v>0</v>
      </c>
      <c r="AG35" s="1019">
        <f t="shared" si="11"/>
        <v>0</v>
      </c>
      <c r="AH35" s="1019">
        <f t="shared" si="11"/>
        <v>0</v>
      </c>
      <c r="AI35" s="1019">
        <f t="shared" si="11"/>
        <v>0</v>
      </c>
      <c r="AJ35" s="1019">
        <f t="shared" si="11"/>
        <v>0</v>
      </c>
      <c r="AK35" s="1019">
        <f t="shared" si="11"/>
        <v>0</v>
      </c>
      <c r="AL35" s="1019">
        <f t="shared" si="11"/>
        <v>0</v>
      </c>
      <c r="AM35" s="1019">
        <f t="shared" si="11"/>
        <v>0</v>
      </c>
      <c r="AN35" s="1019">
        <f t="shared" si="11"/>
        <v>0</v>
      </c>
      <c r="AO35" s="1019">
        <f t="shared" si="11"/>
        <v>0</v>
      </c>
      <c r="AP35" s="1019">
        <f t="shared" si="11"/>
        <v>0</v>
      </c>
      <c r="AQ35" s="1019">
        <f t="shared" si="11"/>
        <v>0</v>
      </c>
      <c r="AR35" s="1019">
        <f t="shared" si="11"/>
        <v>0</v>
      </c>
      <c r="AS35" s="1019">
        <f t="shared" si="11"/>
        <v>0</v>
      </c>
      <c r="AT35" s="1019">
        <f t="shared" si="11"/>
        <v>0</v>
      </c>
      <c r="AU35" s="1019">
        <f t="shared" si="11"/>
        <v>0</v>
      </c>
      <c r="AV35" s="1019">
        <f t="shared" si="11"/>
        <v>0</v>
      </c>
      <c r="AW35" s="1019">
        <f t="shared" si="11"/>
        <v>0</v>
      </c>
      <c r="AX35" s="1019">
        <f t="shared" si="11"/>
        <v>0</v>
      </c>
      <c r="AY35" s="1019">
        <f t="shared" si="11"/>
        <v>0</v>
      </c>
      <c r="AZ35" s="1019">
        <f t="shared" si="11"/>
        <v>0</v>
      </c>
      <c r="BA35" s="1019">
        <f t="shared" si="11"/>
        <v>0</v>
      </c>
      <c r="BB35" s="1019">
        <f t="shared" si="11"/>
        <v>0</v>
      </c>
      <c r="BC35" s="1019">
        <f t="shared" si="11"/>
        <v>0</v>
      </c>
      <c r="BD35" s="1019">
        <f t="shared" si="11"/>
        <v>0</v>
      </c>
      <c r="BE35" s="1019">
        <f t="shared" si="11"/>
        <v>0</v>
      </c>
      <c r="BF35" s="1019">
        <f t="shared" si="11"/>
        <v>0</v>
      </c>
      <c r="BG35" s="1019">
        <f t="shared" si="11"/>
        <v>0</v>
      </c>
      <c r="BH35" s="1019">
        <f t="shared" si="11"/>
        <v>0</v>
      </c>
      <c r="BI35" s="1019">
        <f t="shared" si="11"/>
        <v>0</v>
      </c>
    </row>
    <row r="36" spans="1:61" ht="15">
      <c r="A36" s="79"/>
      <c r="B36" s="16"/>
      <c r="C36" s="48"/>
      <c r="D36" s="48"/>
      <c r="E36" s="48"/>
      <c r="F36" s="39"/>
      <c r="G36" s="4"/>
      <c r="H36" s="4"/>
      <c r="M36" s="4"/>
      <c r="N36" s="4"/>
      <c r="S36" s="4"/>
      <c r="T36" s="4"/>
      <c r="Y36" s="4"/>
      <c r="Z36" s="4"/>
      <c r="AE36" s="4"/>
      <c r="AF36" s="4"/>
      <c r="AK36" s="4"/>
      <c r="AL36" s="4"/>
      <c r="AQ36" s="4"/>
      <c r="AR36" s="4"/>
      <c r="AW36" s="4"/>
      <c r="AX36" s="4"/>
      <c r="AY36" s="279"/>
      <c r="AZ36" s="279"/>
      <c r="BB36" s="279"/>
      <c r="BC36" s="4"/>
      <c r="BD36" s="4"/>
      <c r="BE36" s="279"/>
      <c r="BF36" s="279"/>
      <c r="BH36" s="279"/>
      <c r="BI36" s="279"/>
    </row>
    <row r="37" spans="1:61" ht="15">
      <c r="A37" s="79"/>
      <c r="B37" s="48" t="s">
        <v>542</v>
      </c>
      <c r="C37" s="48"/>
      <c r="D37" s="48"/>
      <c r="E37" s="48"/>
      <c r="F37" s="39"/>
      <c r="H37" s="4"/>
      <c r="N37" s="4"/>
      <c r="T37" s="4"/>
      <c r="Z37" s="4"/>
      <c r="AF37" s="4"/>
      <c r="AL37" s="4"/>
      <c r="AR37" s="4"/>
      <c r="AX37" s="4"/>
      <c r="AY37" s="279"/>
      <c r="AZ37" s="279"/>
      <c r="BB37" s="279"/>
      <c r="BD37" s="4"/>
      <c r="BE37" s="279"/>
      <c r="BF37" s="279"/>
      <c r="BH37" s="279"/>
      <c r="BI37" s="279"/>
    </row>
    <row r="38" spans="1:61" ht="15">
      <c r="A38" s="79"/>
      <c r="B38" s="16"/>
      <c r="C38" s="16" t="s">
        <v>543</v>
      </c>
      <c r="D38" s="48"/>
      <c r="E38" s="48"/>
      <c r="F38" s="39"/>
      <c r="G38" s="4"/>
      <c r="H38" s="4"/>
      <c r="M38" s="4"/>
      <c r="N38" s="4"/>
      <c r="S38" s="4"/>
      <c r="T38" s="4"/>
      <c r="Y38" s="4"/>
      <c r="Z38" s="4"/>
      <c r="AE38" s="4"/>
      <c r="AF38" s="4"/>
      <c r="AK38" s="4"/>
      <c r="AL38" s="4"/>
      <c r="AQ38" s="4"/>
      <c r="AR38" s="4"/>
      <c r="AW38" s="4"/>
      <c r="AX38" s="4"/>
      <c r="AY38" s="279"/>
      <c r="AZ38" s="279"/>
      <c r="BB38" s="279"/>
      <c r="BC38" s="4"/>
      <c r="BD38" s="4"/>
      <c r="BE38" s="279"/>
      <c r="BF38" s="279"/>
      <c r="BH38" s="279"/>
      <c r="BI38" s="280">
        <f>SUM(L38,R38,X38,AD38,AJ38,AP38,AV38,BB38,BH38)</f>
        <v>0</v>
      </c>
    </row>
    <row r="39" spans="1:61" ht="15">
      <c r="A39" s="79"/>
      <c r="B39" s="16"/>
      <c r="C39" s="16" t="s">
        <v>545</v>
      </c>
      <c r="D39" s="48"/>
      <c r="E39" s="48"/>
      <c r="F39" s="39"/>
      <c r="G39" s="4"/>
      <c r="H39" s="4"/>
      <c r="M39" s="4"/>
      <c r="N39" s="4"/>
      <c r="S39" s="4"/>
      <c r="T39" s="4"/>
      <c r="Y39" s="4"/>
      <c r="Z39" s="4"/>
      <c r="AE39" s="4"/>
      <c r="AF39" s="4"/>
      <c r="AK39" s="4"/>
      <c r="AL39" s="4"/>
      <c r="AQ39" s="4"/>
      <c r="AR39" s="4"/>
      <c r="AW39" s="4"/>
      <c r="AX39" s="4"/>
      <c r="AY39" s="279"/>
      <c r="AZ39" s="279"/>
      <c r="BB39" s="279"/>
      <c r="BC39" s="4"/>
      <c r="BD39" s="4"/>
      <c r="BE39" s="279"/>
      <c r="BF39" s="279"/>
      <c r="BH39" s="279"/>
      <c r="BI39" s="280">
        <f>SUM(L39,R39,X39,AD39,AJ39,AP39,AV39,BB39,BH39)</f>
        <v>0</v>
      </c>
    </row>
    <row r="40" spans="1:61" ht="15">
      <c r="A40" s="79"/>
      <c r="B40" s="16"/>
      <c r="C40" s="16" t="s">
        <v>547</v>
      </c>
      <c r="D40" s="48"/>
      <c r="E40" s="48"/>
      <c r="F40" s="39"/>
      <c r="G40" s="4"/>
      <c r="H40" s="4"/>
      <c r="M40" s="4"/>
      <c r="N40" s="4"/>
      <c r="S40" s="4"/>
      <c r="T40" s="4"/>
      <c r="Y40" s="4"/>
      <c r="Z40" s="4"/>
      <c r="AE40" s="4"/>
      <c r="AF40" s="4"/>
      <c r="AK40" s="4"/>
      <c r="AL40" s="4"/>
      <c r="AQ40" s="4"/>
      <c r="AR40" s="4"/>
      <c r="AW40" s="4"/>
      <c r="AX40" s="4"/>
      <c r="AY40" s="279"/>
      <c r="AZ40" s="279"/>
      <c r="BB40" s="279"/>
      <c r="BC40" s="4"/>
      <c r="BD40" s="4"/>
      <c r="BE40" s="279"/>
      <c r="BF40" s="279"/>
      <c r="BH40" s="279"/>
      <c r="BI40" s="280">
        <f>SUM(L40,R40,X40,AD40,AJ40,AP40,AV40,BB40,BH40)</f>
        <v>0</v>
      </c>
    </row>
    <row r="41" spans="1:61" ht="15">
      <c r="A41" s="79"/>
      <c r="B41" s="16"/>
      <c r="C41" s="16" t="s">
        <v>67</v>
      </c>
      <c r="D41" s="48"/>
      <c r="E41" s="48"/>
      <c r="F41" s="39"/>
      <c r="G41" s="4"/>
      <c r="H41" s="4"/>
      <c r="M41" s="4"/>
      <c r="N41" s="4"/>
      <c r="S41" s="4"/>
      <c r="T41" s="4"/>
      <c r="Y41" s="4"/>
      <c r="Z41" s="4"/>
      <c r="AE41" s="4"/>
      <c r="AF41" s="4"/>
      <c r="AK41" s="4"/>
      <c r="AL41" s="4"/>
      <c r="AQ41" s="4"/>
      <c r="AR41" s="4"/>
      <c r="AW41" s="4"/>
      <c r="AX41" s="4"/>
      <c r="AY41" s="279"/>
      <c r="AZ41" s="279"/>
      <c r="BB41" s="279"/>
      <c r="BC41" s="4"/>
      <c r="BD41" s="4"/>
      <c r="BE41" s="279"/>
      <c r="BF41" s="279"/>
      <c r="BH41" s="279"/>
      <c r="BI41" s="280">
        <f>SUM(L41,R41,X41,AD41,AJ41,AP41,AV41,BB41,BH41)</f>
        <v>0</v>
      </c>
    </row>
    <row r="42" spans="1:61" ht="15">
      <c r="A42" s="831"/>
      <c r="B42" s="1011" t="s">
        <v>551</v>
      </c>
      <c r="C42" s="1011"/>
      <c r="D42" s="1011"/>
      <c r="E42" s="1011"/>
      <c r="F42" s="1021"/>
      <c r="G42" s="1019">
        <f>SUM(G38:G41)</f>
        <v>0</v>
      </c>
      <c r="H42" s="1019">
        <f aca="true" t="shared" si="12" ref="H42:BI42">SUM(H38:H41)</f>
        <v>0</v>
      </c>
      <c r="I42" s="1019">
        <f t="shared" si="12"/>
        <v>0</v>
      </c>
      <c r="J42" s="1019">
        <f t="shared" si="12"/>
        <v>0</v>
      </c>
      <c r="K42" s="1019">
        <f t="shared" si="12"/>
        <v>0</v>
      </c>
      <c r="L42" s="1019">
        <f t="shared" si="12"/>
        <v>0</v>
      </c>
      <c r="M42" s="1019">
        <f t="shared" si="12"/>
        <v>0</v>
      </c>
      <c r="N42" s="1019">
        <f t="shared" si="12"/>
        <v>0</v>
      </c>
      <c r="O42" s="1019">
        <f t="shared" si="12"/>
        <v>0</v>
      </c>
      <c r="P42" s="1019">
        <f t="shared" si="12"/>
        <v>0</v>
      </c>
      <c r="Q42" s="1019">
        <f t="shared" si="12"/>
        <v>0</v>
      </c>
      <c r="R42" s="1019">
        <f t="shared" si="12"/>
        <v>0</v>
      </c>
      <c r="S42" s="1019">
        <f t="shared" si="12"/>
        <v>0</v>
      </c>
      <c r="T42" s="1019">
        <f t="shared" si="12"/>
        <v>0</v>
      </c>
      <c r="U42" s="1019">
        <f t="shared" si="12"/>
        <v>0</v>
      </c>
      <c r="V42" s="1019">
        <f t="shared" si="12"/>
        <v>0</v>
      </c>
      <c r="W42" s="1019">
        <f t="shared" si="12"/>
        <v>0</v>
      </c>
      <c r="X42" s="1019">
        <f t="shared" si="12"/>
        <v>0</v>
      </c>
      <c r="Y42" s="1019">
        <f t="shared" si="12"/>
        <v>0</v>
      </c>
      <c r="Z42" s="1019">
        <f t="shared" si="12"/>
        <v>0</v>
      </c>
      <c r="AA42" s="1019">
        <f t="shared" si="12"/>
        <v>0</v>
      </c>
      <c r="AB42" s="1019">
        <f t="shared" si="12"/>
        <v>0</v>
      </c>
      <c r="AC42" s="1019">
        <f t="shared" si="12"/>
        <v>0</v>
      </c>
      <c r="AD42" s="1019">
        <f t="shared" si="12"/>
        <v>0</v>
      </c>
      <c r="AE42" s="1019">
        <f t="shared" si="12"/>
        <v>0</v>
      </c>
      <c r="AF42" s="1019">
        <f t="shared" si="12"/>
        <v>0</v>
      </c>
      <c r="AG42" s="1019">
        <f t="shared" si="12"/>
        <v>0</v>
      </c>
      <c r="AH42" s="1019">
        <f t="shared" si="12"/>
        <v>0</v>
      </c>
      <c r="AI42" s="1019">
        <f t="shared" si="12"/>
        <v>0</v>
      </c>
      <c r="AJ42" s="1019">
        <f t="shared" si="12"/>
        <v>0</v>
      </c>
      <c r="AK42" s="1019">
        <f t="shared" si="12"/>
        <v>0</v>
      </c>
      <c r="AL42" s="1019">
        <f t="shared" si="12"/>
        <v>0</v>
      </c>
      <c r="AM42" s="1019">
        <f t="shared" si="12"/>
        <v>0</v>
      </c>
      <c r="AN42" s="1019">
        <f t="shared" si="12"/>
        <v>0</v>
      </c>
      <c r="AO42" s="1019">
        <f t="shared" si="12"/>
        <v>0</v>
      </c>
      <c r="AP42" s="1019">
        <f t="shared" si="12"/>
        <v>0</v>
      </c>
      <c r="AQ42" s="1019">
        <f t="shared" si="12"/>
        <v>0</v>
      </c>
      <c r="AR42" s="1019">
        <f t="shared" si="12"/>
        <v>0</v>
      </c>
      <c r="AS42" s="1019">
        <f t="shared" si="12"/>
        <v>0</v>
      </c>
      <c r="AT42" s="1019">
        <f t="shared" si="12"/>
        <v>0</v>
      </c>
      <c r="AU42" s="1019">
        <f t="shared" si="12"/>
        <v>0</v>
      </c>
      <c r="AV42" s="1019">
        <f t="shared" si="12"/>
        <v>0</v>
      </c>
      <c r="AW42" s="1019">
        <f t="shared" si="12"/>
        <v>0</v>
      </c>
      <c r="AX42" s="1019">
        <f t="shared" si="12"/>
        <v>0</v>
      </c>
      <c r="AY42" s="1019">
        <f t="shared" si="12"/>
        <v>0</v>
      </c>
      <c r="AZ42" s="1019">
        <f t="shared" si="12"/>
        <v>0</v>
      </c>
      <c r="BA42" s="1019">
        <f t="shared" si="12"/>
        <v>0</v>
      </c>
      <c r="BB42" s="1019">
        <f t="shared" si="12"/>
        <v>0</v>
      </c>
      <c r="BC42" s="1019">
        <f t="shared" si="12"/>
        <v>0</v>
      </c>
      <c r="BD42" s="1019">
        <f t="shared" si="12"/>
        <v>0</v>
      </c>
      <c r="BE42" s="1019">
        <f t="shared" si="12"/>
        <v>0</v>
      </c>
      <c r="BF42" s="1019">
        <f t="shared" si="12"/>
        <v>0</v>
      </c>
      <c r="BG42" s="1019">
        <f t="shared" si="12"/>
        <v>0</v>
      </c>
      <c r="BH42" s="1019">
        <f t="shared" si="12"/>
        <v>0</v>
      </c>
      <c r="BI42" s="1019">
        <f t="shared" si="12"/>
        <v>0</v>
      </c>
    </row>
    <row r="43" spans="1:61" ht="15">
      <c r="A43" s="79"/>
      <c r="B43" s="16"/>
      <c r="C43" s="48"/>
      <c r="D43" s="48"/>
      <c r="E43" s="48"/>
      <c r="F43" s="39"/>
      <c r="G43" s="4"/>
      <c r="H43" s="4"/>
      <c r="M43" s="4"/>
      <c r="N43" s="4"/>
      <c r="S43" s="4"/>
      <c r="T43" s="4"/>
      <c r="Y43" s="4"/>
      <c r="Z43" s="4"/>
      <c r="AE43" s="4"/>
      <c r="AF43" s="4"/>
      <c r="AK43" s="4"/>
      <c r="AL43" s="4"/>
      <c r="AQ43" s="4"/>
      <c r="AR43" s="4"/>
      <c r="AW43" s="4"/>
      <c r="AX43" s="4"/>
      <c r="AY43" s="279"/>
      <c r="AZ43" s="279"/>
      <c r="BB43" s="279"/>
      <c r="BC43" s="4"/>
      <c r="BD43" s="4"/>
      <c r="BE43" s="279"/>
      <c r="BF43" s="279"/>
      <c r="BH43" s="279"/>
      <c r="BI43" s="279"/>
    </row>
    <row r="44" spans="1:61" ht="15">
      <c r="A44" s="831"/>
      <c r="B44" s="1022" t="s">
        <v>581</v>
      </c>
      <c r="C44" s="1011"/>
      <c r="D44" s="1011"/>
      <c r="E44" s="1011"/>
      <c r="F44" s="1021"/>
      <c r="G44" s="1019">
        <v>0</v>
      </c>
      <c r="H44" s="1019"/>
      <c r="I44" s="1019">
        <v>0</v>
      </c>
      <c r="J44" s="1019">
        <v>0</v>
      </c>
      <c r="K44" s="1019"/>
      <c r="L44" s="1019">
        <v>0</v>
      </c>
      <c r="M44" s="1019">
        <v>0</v>
      </c>
      <c r="N44" s="1019"/>
      <c r="O44" s="1019">
        <v>0</v>
      </c>
      <c r="P44" s="1019">
        <v>0</v>
      </c>
      <c r="Q44" s="1019"/>
      <c r="R44" s="1019">
        <v>0</v>
      </c>
      <c r="S44" s="1019">
        <v>0</v>
      </c>
      <c r="T44" s="1019"/>
      <c r="U44" s="1019">
        <v>0</v>
      </c>
      <c r="V44" s="1019">
        <v>0</v>
      </c>
      <c r="W44" s="1019"/>
      <c r="X44" s="1019">
        <v>0</v>
      </c>
      <c r="Y44" s="1019">
        <v>0</v>
      </c>
      <c r="Z44" s="1019"/>
      <c r="AA44" s="1019">
        <v>0</v>
      </c>
      <c r="AB44" s="1019">
        <v>0</v>
      </c>
      <c r="AC44" s="1019"/>
      <c r="AD44" s="1019">
        <v>0</v>
      </c>
      <c r="AE44" s="1019">
        <v>0</v>
      </c>
      <c r="AF44" s="1019"/>
      <c r="AG44" s="1019">
        <v>0</v>
      </c>
      <c r="AH44" s="1019">
        <v>0</v>
      </c>
      <c r="AI44" s="1019"/>
      <c r="AJ44" s="1019">
        <v>0</v>
      </c>
      <c r="AK44" s="1019">
        <v>0</v>
      </c>
      <c r="AL44" s="1019"/>
      <c r="AM44" s="1019">
        <v>0</v>
      </c>
      <c r="AN44" s="1019">
        <v>0</v>
      </c>
      <c r="AO44" s="1019"/>
      <c r="AP44" s="1019">
        <v>0</v>
      </c>
      <c r="AQ44" s="1019">
        <v>0</v>
      </c>
      <c r="AR44" s="1019"/>
      <c r="AS44" s="1019">
        <v>0</v>
      </c>
      <c r="AT44" s="1019">
        <v>0</v>
      </c>
      <c r="AU44" s="1019"/>
      <c r="AV44" s="1019">
        <v>0</v>
      </c>
      <c r="AW44" s="1019">
        <v>0</v>
      </c>
      <c r="AX44" s="1019"/>
      <c r="AY44" s="1019">
        <v>0</v>
      </c>
      <c r="AZ44" s="1019">
        <v>0</v>
      </c>
      <c r="BA44" s="1019"/>
      <c r="BB44" s="1019">
        <v>0</v>
      </c>
      <c r="BC44" s="1019">
        <v>0</v>
      </c>
      <c r="BD44" s="1019"/>
      <c r="BE44" s="1019">
        <v>0</v>
      </c>
      <c r="BF44" s="1019">
        <v>0</v>
      </c>
      <c r="BG44" s="1019"/>
      <c r="BH44" s="1019">
        <v>0</v>
      </c>
      <c r="BI44" s="1023">
        <f>SUM(L44,R44,X44,AD44,AJ44,AP44,AV44,BB44,BH44)</f>
        <v>0</v>
      </c>
    </row>
    <row r="45" spans="1:61" ht="15">
      <c r="A45" s="79"/>
      <c r="B45" s="48"/>
      <c r="C45" s="48"/>
      <c r="D45" s="48"/>
      <c r="E45" s="48"/>
      <c r="F45" s="39"/>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278"/>
      <c r="AZ45" s="278"/>
      <c r="BA45" s="4"/>
      <c r="BB45" s="278"/>
      <c r="BC45" s="4"/>
      <c r="BD45" s="4"/>
      <c r="BE45" s="278"/>
      <c r="BF45" s="278"/>
      <c r="BG45" s="4"/>
      <c r="BH45" s="278"/>
      <c r="BI45" s="278"/>
    </row>
    <row r="46" spans="1:61" ht="15">
      <c r="A46" s="1011" t="s">
        <v>557</v>
      </c>
      <c r="B46" s="1011"/>
      <c r="C46" s="1011"/>
      <c r="D46" s="1011"/>
      <c r="E46" s="1011"/>
      <c r="F46" s="1021"/>
      <c r="G46" s="1019">
        <f>SUM(G13,G35,G42,G44)</f>
        <v>0</v>
      </c>
      <c r="H46" s="1019">
        <f aca="true" t="shared" si="13" ref="H46:BI46">SUM(H13,H35,H42,H44)</f>
        <v>0</v>
      </c>
      <c r="I46" s="1019">
        <f t="shared" si="13"/>
        <v>0</v>
      </c>
      <c r="J46" s="1019">
        <f t="shared" si="13"/>
        <v>0</v>
      </c>
      <c r="K46" s="1019">
        <f t="shared" si="13"/>
        <v>0</v>
      </c>
      <c r="L46" s="1019">
        <f t="shared" si="13"/>
        <v>0</v>
      </c>
      <c r="M46" s="1019">
        <f t="shared" si="13"/>
        <v>0</v>
      </c>
      <c r="N46" s="1019">
        <f t="shared" si="13"/>
        <v>0</v>
      </c>
      <c r="O46" s="1019">
        <f t="shared" si="13"/>
        <v>0</v>
      </c>
      <c r="P46" s="1019">
        <f t="shared" si="13"/>
        <v>0</v>
      </c>
      <c r="Q46" s="1019">
        <f t="shared" si="13"/>
        <v>0</v>
      </c>
      <c r="R46" s="1019">
        <f t="shared" si="13"/>
        <v>0</v>
      </c>
      <c r="S46" s="1019">
        <f t="shared" si="13"/>
        <v>0</v>
      </c>
      <c r="T46" s="1019">
        <f t="shared" si="13"/>
        <v>0</v>
      </c>
      <c r="U46" s="1019">
        <f t="shared" si="13"/>
        <v>0</v>
      </c>
      <c r="V46" s="1019">
        <f t="shared" si="13"/>
        <v>0</v>
      </c>
      <c r="W46" s="1019">
        <f t="shared" si="13"/>
        <v>0</v>
      </c>
      <c r="X46" s="1019">
        <f t="shared" si="13"/>
        <v>0</v>
      </c>
      <c r="Y46" s="1019">
        <f t="shared" si="13"/>
        <v>0</v>
      </c>
      <c r="Z46" s="1019">
        <f t="shared" si="13"/>
        <v>0</v>
      </c>
      <c r="AA46" s="1019">
        <f t="shared" si="13"/>
        <v>0</v>
      </c>
      <c r="AB46" s="1019">
        <f t="shared" si="13"/>
        <v>0</v>
      </c>
      <c r="AC46" s="1019">
        <f t="shared" si="13"/>
        <v>0</v>
      </c>
      <c r="AD46" s="1019">
        <f t="shared" si="13"/>
        <v>0</v>
      </c>
      <c r="AE46" s="1019">
        <f t="shared" si="13"/>
        <v>0</v>
      </c>
      <c r="AF46" s="1019">
        <f t="shared" si="13"/>
        <v>0</v>
      </c>
      <c r="AG46" s="1019">
        <f t="shared" si="13"/>
        <v>0</v>
      </c>
      <c r="AH46" s="1019">
        <f t="shared" si="13"/>
        <v>0</v>
      </c>
      <c r="AI46" s="1019">
        <f t="shared" si="13"/>
        <v>0</v>
      </c>
      <c r="AJ46" s="1019">
        <f t="shared" si="13"/>
        <v>0</v>
      </c>
      <c r="AK46" s="1019">
        <f t="shared" si="13"/>
        <v>0</v>
      </c>
      <c r="AL46" s="1019">
        <f t="shared" si="13"/>
        <v>0</v>
      </c>
      <c r="AM46" s="1019">
        <f t="shared" si="13"/>
        <v>0</v>
      </c>
      <c r="AN46" s="1019">
        <f t="shared" si="13"/>
        <v>0</v>
      </c>
      <c r="AO46" s="1019">
        <f t="shared" si="13"/>
        <v>0</v>
      </c>
      <c r="AP46" s="1019">
        <f t="shared" si="13"/>
        <v>0</v>
      </c>
      <c r="AQ46" s="1019">
        <f t="shared" si="13"/>
        <v>0</v>
      </c>
      <c r="AR46" s="1019">
        <f t="shared" si="13"/>
        <v>0</v>
      </c>
      <c r="AS46" s="1019">
        <f t="shared" si="13"/>
        <v>0</v>
      </c>
      <c r="AT46" s="1019">
        <f t="shared" si="13"/>
        <v>0</v>
      </c>
      <c r="AU46" s="1019">
        <f t="shared" si="13"/>
        <v>0</v>
      </c>
      <c r="AV46" s="1019">
        <f t="shared" si="13"/>
        <v>0</v>
      </c>
      <c r="AW46" s="1019">
        <f t="shared" si="13"/>
        <v>0</v>
      </c>
      <c r="AX46" s="1019">
        <f t="shared" si="13"/>
        <v>0</v>
      </c>
      <c r="AY46" s="1019">
        <f t="shared" si="13"/>
        <v>0</v>
      </c>
      <c r="AZ46" s="1019">
        <f t="shared" si="13"/>
        <v>0</v>
      </c>
      <c r="BA46" s="1019">
        <f t="shared" si="13"/>
        <v>0</v>
      </c>
      <c r="BB46" s="1019">
        <f t="shared" si="13"/>
        <v>0</v>
      </c>
      <c r="BC46" s="1019">
        <f t="shared" si="13"/>
        <v>0</v>
      </c>
      <c r="BD46" s="1019">
        <f t="shared" si="13"/>
        <v>0</v>
      </c>
      <c r="BE46" s="1019">
        <f t="shared" si="13"/>
        <v>0</v>
      </c>
      <c r="BF46" s="1019">
        <f t="shared" si="13"/>
        <v>0</v>
      </c>
      <c r="BG46" s="1019">
        <f t="shared" si="13"/>
        <v>0</v>
      </c>
      <c r="BH46" s="1019">
        <f t="shared" si="13"/>
        <v>0</v>
      </c>
      <c r="BI46" s="1019">
        <f t="shared" si="13"/>
        <v>0</v>
      </c>
    </row>
    <row r="47" spans="1:61" ht="15">
      <c r="A47" s="79"/>
      <c r="B47" s="16"/>
      <c r="C47" s="48"/>
      <c r="D47" s="48"/>
      <c r="E47" s="48"/>
      <c r="F47" s="39"/>
      <c r="G47" s="4"/>
      <c r="H47" s="4"/>
      <c r="M47" s="4"/>
      <c r="N47" s="4"/>
      <c r="S47" s="4"/>
      <c r="T47" s="4"/>
      <c r="Y47" s="4"/>
      <c r="Z47" s="4"/>
      <c r="AE47" s="4"/>
      <c r="AF47" s="4"/>
      <c r="AK47" s="4"/>
      <c r="AL47" s="4"/>
      <c r="AQ47" s="4"/>
      <c r="AR47" s="4"/>
      <c r="AW47" s="4"/>
      <c r="AX47" s="4"/>
      <c r="AY47" s="279"/>
      <c r="AZ47" s="279"/>
      <c r="BB47" s="279"/>
      <c r="BC47" s="4"/>
      <c r="BD47" s="4"/>
      <c r="BE47" s="279"/>
      <c r="BF47" s="279"/>
      <c r="BH47" s="279"/>
      <c r="BI47" s="279"/>
    </row>
    <row r="48" spans="1:61" ht="15">
      <c r="A48" s="79" t="s">
        <v>553</v>
      </c>
      <c r="B48" s="16"/>
      <c r="C48" s="48"/>
      <c r="D48" s="48"/>
      <c r="E48" s="48"/>
      <c r="F48" s="39"/>
      <c r="G48" s="4"/>
      <c r="H48" s="4"/>
      <c r="M48" s="4"/>
      <c r="N48" s="4"/>
      <c r="S48" s="4"/>
      <c r="T48" s="4"/>
      <c r="Y48" s="4"/>
      <c r="Z48" s="4"/>
      <c r="AE48" s="4"/>
      <c r="AF48" s="4"/>
      <c r="AK48" s="4"/>
      <c r="AL48" s="4"/>
      <c r="AQ48" s="4"/>
      <c r="AR48" s="4"/>
      <c r="AW48" s="4"/>
      <c r="AX48" s="4"/>
      <c r="AY48" s="279"/>
      <c r="AZ48" s="279"/>
      <c r="BB48" s="279"/>
      <c r="BC48" s="4"/>
      <c r="BD48" s="4"/>
      <c r="BE48" s="279"/>
      <c r="BF48" s="279"/>
      <c r="BH48" s="279"/>
      <c r="BI48" s="279"/>
    </row>
    <row r="49" spans="1:61" ht="15">
      <c r="A49" s="79"/>
      <c r="B49" s="16" t="s">
        <v>554</v>
      </c>
      <c r="C49" s="48"/>
      <c r="D49" s="48"/>
      <c r="E49" s="48"/>
      <c r="F49" s="39"/>
      <c r="G49" s="4"/>
      <c r="H49" s="4"/>
      <c r="M49" s="4"/>
      <c r="N49" s="4"/>
      <c r="S49" s="4"/>
      <c r="T49" s="4"/>
      <c r="Y49" s="4"/>
      <c r="Z49" s="4"/>
      <c r="AE49" s="4"/>
      <c r="AF49" s="4"/>
      <c r="AK49" s="4"/>
      <c r="AL49" s="4"/>
      <c r="AQ49" s="4"/>
      <c r="AR49" s="4"/>
      <c r="AW49" s="4"/>
      <c r="AX49" s="4"/>
      <c r="AY49" s="279"/>
      <c r="AZ49" s="279"/>
      <c r="BB49" s="279"/>
      <c r="BC49" s="4"/>
      <c r="BD49" s="4"/>
      <c r="BE49" s="279"/>
      <c r="BF49" s="279"/>
      <c r="BH49" s="279"/>
      <c r="BI49" s="280">
        <f>SUM(L49,R49,X49,AD49,AJ49,AP49,AV49,BB49,BH49)</f>
        <v>0</v>
      </c>
    </row>
    <row r="50" spans="1:61" ht="15">
      <c r="A50" s="79"/>
      <c r="B50" s="16" t="s">
        <v>555</v>
      </c>
      <c r="C50" s="48"/>
      <c r="D50" s="48"/>
      <c r="E50" s="48"/>
      <c r="F50" s="39"/>
      <c r="G50" s="4"/>
      <c r="H50" s="4"/>
      <c r="M50" s="4"/>
      <c r="N50" s="4"/>
      <c r="S50" s="4"/>
      <c r="T50" s="4"/>
      <c r="Y50" s="4"/>
      <c r="Z50" s="4"/>
      <c r="AE50" s="4"/>
      <c r="AF50" s="4"/>
      <c r="AK50" s="4"/>
      <c r="AL50" s="4"/>
      <c r="AQ50" s="4"/>
      <c r="AR50" s="4"/>
      <c r="AW50" s="4"/>
      <c r="AX50" s="4"/>
      <c r="AY50" s="279"/>
      <c r="AZ50" s="279"/>
      <c r="BB50" s="279"/>
      <c r="BC50" s="4"/>
      <c r="BD50" s="4"/>
      <c r="BE50" s="279"/>
      <c r="BF50" s="279"/>
      <c r="BH50" s="279"/>
      <c r="BI50" s="280">
        <f>SUM(L50,R50,X50,AD50,AJ50,AP50,AV50,BB50,BH50)</f>
        <v>0</v>
      </c>
    </row>
    <row r="51" spans="1:61" ht="15">
      <c r="A51" s="831"/>
      <c r="B51" s="1011" t="s">
        <v>557</v>
      </c>
      <c r="C51" s="1011"/>
      <c r="D51" s="1011"/>
      <c r="E51" s="1011"/>
      <c r="F51" s="1021"/>
      <c r="G51" s="1019">
        <f>SUM(G49:G50)</f>
        <v>0</v>
      </c>
      <c r="H51" s="1019">
        <f aca="true" t="shared" si="14" ref="H51:BI51">SUM(H49:H50)</f>
        <v>0</v>
      </c>
      <c r="I51" s="1019">
        <f t="shared" si="14"/>
        <v>0</v>
      </c>
      <c r="J51" s="1019">
        <f t="shared" si="14"/>
        <v>0</v>
      </c>
      <c r="K51" s="1019">
        <f t="shared" si="14"/>
        <v>0</v>
      </c>
      <c r="L51" s="1019">
        <f t="shared" si="14"/>
        <v>0</v>
      </c>
      <c r="M51" s="1019">
        <f t="shared" si="14"/>
        <v>0</v>
      </c>
      <c r="N51" s="1019">
        <f t="shared" si="14"/>
        <v>0</v>
      </c>
      <c r="O51" s="1019">
        <f t="shared" si="14"/>
        <v>0</v>
      </c>
      <c r="P51" s="1019">
        <f t="shared" si="14"/>
        <v>0</v>
      </c>
      <c r="Q51" s="1019">
        <f t="shared" si="14"/>
        <v>0</v>
      </c>
      <c r="R51" s="1019">
        <f t="shared" si="14"/>
        <v>0</v>
      </c>
      <c r="S51" s="1019">
        <f t="shared" si="14"/>
        <v>0</v>
      </c>
      <c r="T51" s="1019">
        <f t="shared" si="14"/>
        <v>0</v>
      </c>
      <c r="U51" s="1019">
        <f t="shared" si="14"/>
        <v>0</v>
      </c>
      <c r="V51" s="1019">
        <f t="shared" si="14"/>
        <v>0</v>
      </c>
      <c r="W51" s="1019">
        <f t="shared" si="14"/>
        <v>0</v>
      </c>
      <c r="X51" s="1019">
        <f t="shared" si="14"/>
        <v>0</v>
      </c>
      <c r="Y51" s="1019">
        <f t="shared" si="14"/>
        <v>0</v>
      </c>
      <c r="Z51" s="1019">
        <f t="shared" si="14"/>
        <v>0</v>
      </c>
      <c r="AA51" s="1019">
        <f t="shared" si="14"/>
        <v>0</v>
      </c>
      <c r="AB51" s="1019">
        <f t="shared" si="14"/>
        <v>0</v>
      </c>
      <c r="AC51" s="1019">
        <f t="shared" si="14"/>
        <v>0</v>
      </c>
      <c r="AD51" s="1019">
        <f t="shared" si="14"/>
        <v>0</v>
      </c>
      <c r="AE51" s="1019">
        <f t="shared" si="14"/>
        <v>0</v>
      </c>
      <c r="AF51" s="1019">
        <f t="shared" si="14"/>
        <v>0</v>
      </c>
      <c r="AG51" s="1019">
        <f t="shared" si="14"/>
        <v>0</v>
      </c>
      <c r="AH51" s="1019">
        <f t="shared" si="14"/>
        <v>0</v>
      </c>
      <c r="AI51" s="1019">
        <f t="shared" si="14"/>
        <v>0</v>
      </c>
      <c r="AJ51" s="1019">
        <f t="shared" si="14"/>
        <v>0</v>
      </c>
      <c r="AK51" s="1019">
        <f t="shared" si="14"/>
        <v>0</v>
      </c>
      <c r="AL51" s="1019">
        <f t="shared" si="14"/>
        <v>0</v>
      </c>
      <c r="AM51" s="1019">
        <f t="shared" si="14"/>
        <v>0</v>
      </c>
      <c r="AN51" s="1019">
        <f t="shared" si="14"/>
        <v>0</v>
      </c>
      <c r="AO51" s="1019">
        <f t="shared" si="14"/>
        <v>0</v>
      </c>
      <c r="AP51" s="1019">
        <f t="shared" si="14"/>
        <v>0</v>
      </c>
      <c r="AQ51" s="1019">
        <f t="shared" si="14"/>
        <v>0</v>
      </c>
      <c r="AR51" s="1019">
        <f t="shared" si="14"/>
        <v>0</v>
      </c>
      <c r="AS51" s="1019">
        <f t="shared" si="14"/>
        <v>0</v>
      </c>
      <c r="AT51" s="1019">
        <f t="shared" si="14"/>
        <v>0</v>
      </c>
      <c r="AU51" s="1019">
        <f t="shared" si="14"/>
        <v>0</v>
      </c>
      <c r="AV51" s="1019">
        <f t="shared" si="14"/>
        <v>0</v>
      </c>
      <c r="AW51" s="1019">
        <f t="shared" si="14"/>
        <v>0</v>
      </c>
      <c r="AX51" s="1019">
        <f t="shared" si="14"/>
        <v>0</v>
      </c>
      <c r="AY51" s="1019">
        <f t="shared" si="14"/>
        <v>0</v>
      </c>
      <c r="AZ51" s="1019">
        <f t="shared" si="14"/>
        <v>0</v>
      </c>
      <c r="BA51" s="1019">
        <f t="shared" si="14"/>
        <v>0</v>
      </c>
      <c r="BB51" s="1019">
        <f t="shared" si="14"/>
        <v>0</v>
      </c>
      <c r="BC51" s="1019">
        <f t="shared" si="14"/>
        <v>0</v>
      </c>
      <c r="BD51" s="1019">
        <f t="shared" si="14"/>
        <v>0</v>
      </c>
      <c r="BE51" s="1019">
        <f t="shared" si="14"/>
        <v>0</v>
      </c>
      <c r="BF51" s="1019">
        <f t="shared" si="14"/>
        <v>0</v>
      </c>
      <c r="BG51" s="1019">
        <f t="shared" si="14"/>
        <v>0</v>
      </c>
      <c r="BH51" s="1019">
        <f t="shared" si="14"/>
        <v>0</v>
      </c>
      <c r="BI51" s="1019">
        <f t="shared" si="14"/>
        <v>0</v>
      </c>
    </row>
    <row r="52" spans="1:61" ht="15">
      <c r="A52" s="79"/>
      <c r="B52" s="16"/>
      <c r="C52" s="48"/>
      <c r="D52" s="48"/>
      <c r="E52" s="48"/>
      <c r="F52" s="39"/>
      <c r="G52" s="4"/>
      <c r="H52" s="4"/>
      <c r="M52" s="4"/>
      <c r="N52" s="4"/>
      <c r="S52" s="4"/>
      <c r="T52" s="4"/>
      <c r="Y52" s="4"/>
      <c r="Z52" s="4"/>
      <c r="AE52" s="4"/>
      <c r="AF52" s="4"/>
      <c r="AK52" s="4"/>
      <c r="AL52" s="4"/>
      <c r="AQ52" s="4"/>
      <c r="AR52" s="4"/>
      <c r="AW52" s="4"/>
      <c r="AX52" s="4"/>
      <c r="AY52" s="279"/>
      <c r="AZ52" s="279"/>
      <c r="BB52" s="279"/>
      <c r="BC52" s="4"/>
      <c r="BD52" s="4"/>
      <c r="BE52" s="279"/>
      <c r="BF52" s="279"/>
      <c r="BH52" s="279"/>
      <c r="BI52" s="279"/>
    </row>
    <row r="53" spans="51:61" ht="15">
      <c r="AY53" s="279"/>
      <c r="AZ53" s="279"/>
      <c r="BB53" s="279"/>
      <c r="BE53" s="279"/>
      <c r="BF53" s="279"/>
      <c r="BH53" s="279"/>
      <c r="BI53" s="279"/>
    </row>
    <row r="54" spans="51:61" ht="15">
      <c r="AY54" s="279"/>
      <c r="AZ54" s="279"/>
      <c r="BB54" s="279"/>
      <c r="BE54" s="279"/>
      <c r="BF54" s="279"/>
      <c r="BH54" s="279"/>
      <c r="BI54" s="279"/>
    </row>
    <row r="55" spans="51:61" ht="15">
      <c r="AY55" s="279"/>
      <c r="AZ55" s="279"/>
      <c r="BB55" s="279"/>
      <c r="BE55" s="279"/>
      <c r="BF55" s="279"/>
      <c r="BH55" s="279"/>
      <c r="BI55" s="279"/>
    </row>
    <row r="56" spans="51:61" ht="15">
      <c r="AY56" s="279"/>
      <c r="AZ56" s="279"/>
      <c r="BB56" s="279"/>
      <c r="BE56" s="279"/>
      <c r="BF56" s="279"/>
      <c r="BH56" s="279"/>
      <c r="BI56" s="279"/>
    </row>
    <row r="57" spans="51:61" ht="15">
      <c r="AY57" s="279"/>
      <c r="AZ57" s="279"/>
      <c r="BB57" s="279"/>
      <c r="BE57" s="279"/>
      <c r="BF57" s="279"/>
      <c r="BH57" s="279"/>
      <c r="BI57" s="279"/>
    </row>
  </sheetData>
  <mergeCells count="38">
    <mergeCell ref="S6:X6"/>
    <mergeCell ref="BI6:BI9"/>
    <mergeCell ref="BE7:BF7"/>
    <mergeCell ref="BH7:BH8"/>
    <mergeCell ref="AY7:AZ7"/>
    <mergeCell ref="BB7:BB8"/>
    <mergeCell ref="AS7:AT7"/>
    <mergeCell ref="AV7:AV8"/>
    <mergeCell ref="AM7:AN7"/>
    <mergeCell ref="BC7:BD7"/>
    <mergeCell ref="BC6:BH6"/>
    <mergeCell ref="X7:X8"/>
    <mergeCell ref="AW6:BB6"/>
    <mergeCell ref="AK6:AP6"/>
    <mergeCell ref="AQ6:AV6"/>
    <mergeCell ref="S7:T7"/>
    <mergeCell ref="Y7:Z7"/>
    <mergeCell ref="AE7:AF7"/>
    <mergeCell ref="AW7:AX7"/>
    <mergeCell ref="AP7:AP8"/>
    <mergeCell ref="AQ7:AR7"/>
    <mergeCell ref="AK7:AL7"/>
    <mergeCell ref="A6:F9"/>
    <mergeCell ref="AG7:AH7"/>
    <mergeCell ref="AJ7:AJ8"/>
    <mergeCell ref="AA7:AB7"/>
    <mergeCell ref="G6:L6"/>
    <mergeCell ref="N6:R6"/>
    <mergeCell ref="I7:J7"/>
    <mergeCell ref="L7:L8"/>
    <mergeCell ref="O7:P7"/>
    <mergeCell ref="G7:H7"/>
    <mergeCell ref="R7:R8"/>
    <mergeCell ref="AD7:AD8"/>
    <mergeCell ref="U7:V7"/>
    <mergeCell ref="Y6:AD6"/>
    <mergeCell ref="AE6:AJ6"/>
    <mergeCell ref="M7:N7"/>
  </mergeCells>
  <printOptions/>
  <pageMargins left="0.7" right="0.7" top="0.75" bottom="0.75" header="0.3" footer="0.3"/>
  <pageSetup fitToHeight="0" fitToWidth="1" horizontalDpi="600" verticalDpi="600" orientation="landscape" paperSize="9" scale="11"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0000"/>
    <pageSetUpPr fitToPage="1"/>
  </sheetPr>
  <dimension ref="A1:CE60"/>
  <sheetViews>
    <sheetView view="pageBreakPreview" zoomScale="60" workbookViewId="0" topLeftCell="A1"/>
  </sheetViews>
  <sheetFormatPr defaultColWidth="8.8515625" defaultRowHeight="15"/>
  <cols>
    <col min="1" max="1" width="7.28125" style="0" customWidth="1"/>
    <col min="2" max="2" width="45.421875" style="0" customWidth="1"/>
    <col min="3" max="3" width="14.8515625" style="6" bestFit="1" customWidth="1"/>
    <col min="4" max="4" width="20.421875" style="1" bestFit="1" customWidth="1"/>
    <col min="5" max="6" width="20.421875" style="1" customWidth="1"/>
    <col min="7" max="7" width="19.421875" style="1" customWidth="1"/>
    <col min="8" max="8" width="21.140625" style="1" customWidth="1"/>
    <col min="9" max="9" width="19.421875" style="1" customWidth="1"/>
    <col min="10" max="10" width="20.421875" style="1" customWidth="1"/>
    <col min="11" max="11" width="14.8515625" style="1" bestFit="1" customWidth="1"/>
    <col min="12" max="12" width="20.421875" style="1" bestFit="1" customWidth="1"/>
    <col min="13" max="14" width="20.421875" style="1" customWidth="1"/>
    <col min="15" max="17" width="19.421875" style="1" customWidth="1"/>
    <col min="18" max="18" width="20.421875" style="1" customWidth="1"/>
    <col min="19" max="19" width="14.8515625" style="1" bestFit="1" customWidth="1"/>
    <col min="20" max="20" width="20.421875" style="1" bestFit="1" customWidth="1"/>
    <col min="21" max="22" width="20.421875" style="1" customWidth="1"/>
    <col min="23" max="25" width="19.421875" style="1" customWidth="1"/>
    <col min="26" max="26" width="20.421875" style="1" customWidth="1"/>
    <col min="27" max="27" width="14.8515625" style="1" bestFit="1" customWidth="1"/>
    <col min="28" max="28" width="20.421875" style="1" bestFit="1" customWidth="1"/>
    <col min="29" max="30" width="20.421875" style="1" customWidth="1"/>
    <col min="31" max="33" width="19.421875" style="1" customWidth="1"/>
    <col min="34" max="34" width="20.421875" style="1" customWidth="1"/>
    <col min="35" max="35" width="14.8515625" style="1" bestFit="1" customWidth="1"/>
    <col min="36" max="36" width="20.421875" style="1" bestFit="1" customWidth="1"/>
    <col min="37" max="38" width="20.421875" style="1" customWidth="1"/>
    <col min="39" max="41" width="19.421875" style="1" customWidth="1"/>
    <col min="42" max="42" width="20.421875" style="1" customWidth="1"/>
    <col min="43" max="43" width="14.8515625" style="1" bestFit="1" customWidth="1"/>
    <col min="44" max="44" width="20.421875" style="1" bestFit="1" customWidth="1"/>
    <col min="45" max="46" width="20.421875" style="1" customWidth="1"/>
    <col min="47" max="49" width="19.421875" style="1" customWidth="1"/>
    <col min="50" max="50" width="20.421875" style="1" customWidth="1"/>
    <col min="51" max="51" width="14.8515625" style="1" bestFit="1" customWidth="1"/>
    <col min="52" max="52" width="20.421875" style="1" bestFit="1" customWidth="1"/>
    <col min="53" max="54" width="20.421875" style="1" customWidth="1"/>
    <col min="55" max="57" width="19.421875" style="1" customWidth="1"/>
    <col min="58" max="58" width="20.421875" style="1" customWidth="1"/>
    <col min="59" max="59" width="14.8515625" style="1" bestFit="1" customWidth="1"/>
    <col min="60" max="60" width="20.421875" style="1" bestFit="1" customWidth="1"/>
    <col min="61" max="62" width="20.421875" style="1" customWidth="1"/>
    <col min="63" max="65" width="19.421875" style="1" customWidth="1"/>
    <col min="66" max="66" width="20.421875" style="1" customWidth="1"/>
    <col min="67" max="67" width="14.8515625" style="1" bestFit="1" customWidth="1"/>
    <col min="68" max="68" width="20.421875" style="1" bestFit="1" customWidth="1"/>
    <col min="69" max="70" width="20.421875" style="1" customWidth="1"/>
    <col min="71" max="73" width="19.421875" style="1" customWidth="1"/>
    <col min="74" max="74" width="20.421875" style="1" customWidth="1"/>
    <col min="75" max="75" width="14.8515625" style="1" bestFit="1" customWidth="1"/>
    <col min="76" max="76" width="20.421875" style="1" bestFit="1" customWidth="1"/>
    <col min="77" max="78" width="20.421875" style="1" customWidth="1"/>
    <col min="79" max="81" width="19.421875" style="1" customWidth="1"/>
    <col min="82" max="82" width="20.421875" style="1" customWidth="1"/>
    <col min="83" max="83" width="13.140625" style="0" customWidth="1"/>
  </cols>
  <sheetData>
    <row r="1" spans="2:3" ht="15">
      <c r="B1" s="1" t="s">
        <v>486</v>
      </c>
      <c r="C1" s="1">
        <f>SOFP!F3</f>
        <v>0</v>
      </c>
    </row>
    <row r="2" spans="2:3" ht="15">
      <c r="B2" s="1" t="s">
        <v>487</v>
      </c>
      <c r="C2" s="1" t="s">
        <v>587</v>
      </c>
    </row>
    <row r="3" spans="2:3" ht="15">
      <c r="B3" s="1" t="s">
        <v>489</v>
      </c>
      <c r="C3" s="1" t="s">
        <v>588</v>
      </c>
    </row>
    <row r="4" spans="2:3" ht="15">
      <c r="B4" s="1" t="s">
        <v>491</v>
      </c>
      <c r="C4" s="1" t="s">
        <v>492</v>
      </c>
    </row>
    <row r="5" ht="15.75" thickBot="1"/>
    <row r="6" spans="1:83" ht="15.75" thickBot="1">
      <c r="A6" s="907" t="s">
        <v>281</v>
      </c>
      <c r="B6" s="907"/>
      <c r="C6" s="915" t="s">
        <v>282</v>
      </c>
      <c r="D6" s="916"/>
      <c r="E6" s="916"/>
      <c r="F6" s="916"/>
      <c r="G6" s="916"/>
      <c r="H6" s="916"/>
      <c r="I6" s="916"/>
      <c r="J6" s="917"/>
      <c r="K6" s="915" t="s">
        <v>493</v>
      </c>
      <c r="L6" s="916"/>
      <c r="M6" s="916"/>
      <c r="N6" s="916"/>
      <c r="O6" s="916"/>
      <c r="P6" s="916"/>
      <c r="Q6" s="916"/>
      <c r="R6" s="916"/>
      <c r="S6" s="915" t="s">
        <v>494</v>
      </c>
      <c r="T6" s="916"/>
      <c r="U6" s="916"/>
      <c r="V6" s="916"/>
      <c r="W6" s="916"/>
      <c r="X6" s="916"/>
      <c r="Y6" s="916"/>
      <c r="Z6" s="916"/>
      <c r="AA6" s="915" t="s">
        <v>495</v>
      </c>
      <c r="AB6" s="916"/>
      <c r="AC6" s="916"/>
      <c r="AD6" s="916"/>
      <c r="AE6" s="916"/>
      <c r="AF6" s="916"/>
      <c r="AG6" s="916"/>
      <c r="AH6" s="916"/>
      <c r="AI6" s="915" t="s">
        <v>496</v>
      </c>
      <c r="AJ6" s="916"/>
      <c r="AK6" s="916"/>
      <c r="AL6" s="916"/>
      <c r="AM6" s="916"/>
      <c r="AN6" s="916"/>
      <c r="AO6" s="916"/>
      <c r="AP6" s="916"/>
      <c r="AQ6" s="915" t="s">
        <v>497</v>
      </c>
      <c r="AR6" s="916"/>
      <c r="AS6" s="916"/>
      <c r="AT6" s="916"/>
      <c r="AU6" s="916"/>
      <c r="AV6" s="916"/>
      <c r="AW6" s="916"/>
      <c r="AX6" s="916"/>
      <c r="AY6" s="915" t="s">
        <v>498</v>
      </c>
      <c r="AZ6" s="916"/>
      <c r="BA6" s="916"/>
      <c r="BB6" s="916"/>
      <c r="BC6" s="916"/>
      <c r="BD6" s="916"/>
      <c r="BE6" s="916"/>
      <c r="BF6" s="916"/>
      <c r="BG6" s="915" t="s">
        <v>498</v>
      </c>
      <c r="BH6" s="916"/>
      <c r="BI6" s="916"/>
      <c r="BJ6" s="916"/>
      <c r="BK6" s="916"/>
      <c r="BL6" s="916"/>
      <c r="BM6" s="916"/>
      <c r="BN6" s="916"/>
      <c r="BO6" s="926" t="s">
        <v>499</v>
      </c>
      <c r="BP6" s="927"/>
      <c r="BQ6" s="927"/>
      <c r="BR6" s="927"/>
      <c r="BS6" s="927"/>
      <c r="BT6" s="927"/>
      <c r="BU6" s="927"/>
      <c r="BV6" s="927"/>
      <c r="BW6" s="915" t="s">
        <v>500</v>
      </c>
      <c r="BX6" s="916"/>
      <c r="BY6" s="916"/>
      <c r="BZ6" s="916"/>
      <c r="CA6" s="916"/>
      <c r="CB6" s="916"/>
      <c r="CC6" s="916"/>
      <c r="CD6" s="916"/>
      <c r="CE6" s="910" t="s">
        <v>501</v>
      </c>
    </row>
    <row r="7" spans="1:83" ht="15" customHeight="1" thickBot="1">
      <c r="A7" s="908"/>
      <c r="B7" s="908"/>
      <c r="C7" s="920" t="s">
        <v>502</v>
      </c>
      <c r="D7" s="847" t="s">
        <v>503</v>
      </c>
      <c r="E7" s="918" t="s">
        <v>504</v>
      </c>
      <c r="F7" s="919"/>
      <c r="G7" s="934"/>
      <c r="H7" s="847" t="s">
        <v>505</v>
      </c>
      <c r="I7" s="847" t="s">
        <v>506</v>
      </c>
      <c r="J7" s="847" t="s">
        <v>507</v>
      </c>
      <c r="K7" s="847" t="s">
        <v>502</v>
      </c>
      <c r="L7" s="847" t="s">
        <v>503</v>
      </c>
      <c r="M7" s="918" t="s">
        <v>504</v>
      </c>
      <c r="N7" s="919"/>
      <c r="O7" s="934"/>
      <c r="P7" s="847" t="s">
        <v>505</v>
      </c>
      <c r="Q7" s="847" t="s">
        <v>506</v>
      </c>
      <c r="R7" s="847" t="s">
        <v>507</v>
      </c>
      <c r="S7" s="847" t="s">
        <v>502</v>
      </c>
      <c r="T7" s="847" t="s">
        <v>503</v>
      </c>
      <c r="U7" s="918" t="s">
        <v>504</v>
      </c>
      <c r="V7" s="919"/>
      <c r="W7" s="934"/>
      <c r="X7" s="847" t="s">
        <v>505</v>
      </c>
      <c r="Y7" s="847" t="s">
        <v>506</v>
      </c>
      <c r="Z7" s="847" t="s">
        <v>507</v>
      </c>
      <c r="AA7" s="847" t="s">
        <v>502</v>
      </c>
      <c r="AB7" s="847" t="s">
        <v>503</v>
      </c>
      <c r="AC7" s="918" t="s">
        <v>504</v>
      </c>
      <c r="AD7" s="919"/>
      <c r="AE7" s="934"/>
      <c r="AF7" s="847" t="s">
        <v>505</v>
      </c>
      <c r="AG7" s="847" t="s">
        <v>506</v>
      </c>
      <c r="AH7" s="847" t="s">
        <v>507</v>
      </c>
      <c r="AI7" s="847" t="s">
        <v>502</v>
      </c>
      <c r="AJ7" s="847" t="s">
        <v>503</v>
      </c>
      <c r="AK7" s="918" t="s">
        <v>504</v>
      </c>
      <c r="AL7" s="919"/>
      <c r="AM7" s="934"/>
      <c r="AN7" s="847" t="s">
        <v>505</v>
      </c>
      <c r="AO7" s="847" t="s">
        <v>506</v>
      </c>
      <c r="AP7" s="847" t="s">
        <v>507</v>
      </c>
      <c r="AQ7" s="847" t="s">
        <v>502</v>
      </c>
      <c r="AR7" s="847" t="s">
        <v>503</v>
      </c>
      <c r="AS7" s="918" t="s">
        <v>504</v>
      </c>
      <c r="AT7" s="919"/>
      <c r="AU7" s="934"/>
      <c r="AV7" s="847" t="s">
        <v>505</v>
      </c>
      <c r="AW7" s="847" t="s">
        <v>506</v>
      </c>
      <c r="AX7" s="847" t="s">
        <v>507</v>
      </c>
      <c r="AY7" s="847" t="s">
        <v>502</v>
      </c>
      <c r="AZ7" s="847" t="s">
        <v>503</v>
      </c>
      <c r="BA7" s="918" t="s">
        <v>504</v>
      </c>
      <c r="BB7" s="919"/>
      <c r="BC7" s="934"/>
      <c r="BD7" s="847" t="s">
        <v>505</v>
      </c>
      <c r="BE7" s="847" t="s">
        <v>506</v>
      </c>
      <c r="BF7" s="847" t="s">
        <v>507</v>
      </c>
      <c r="BG7" s="847" t="s">
        <v>502</v>
      </c>
      <c r="BH7" s="847" t="s">
        <v>503</v>
      </c>
      <c r="BI7" s="918" t="s">
        <v>504</v>
      </c>
      <c r="BJ7" s="919"/>
      <c r="BK7" s="934"/>
      <c r="BL7" s="847" t="s">
        <v>505</v>
      </c>
      <c r="BM7" s="847" t="s">
        <v>506</v>
      </c>
      <c r="BN7" s="847" t="s">
        <v>507</v>
      </c>
      <c r="BO7" s="847" t="s">
        <v>502</v>
      </c>
      <c r="BP7" s="847" t="s">
        <v>503</v>
      </c>
      <c r="BQ7" s="918" t="s">
        <v>504</v>
      </c>
      <c r="BR7" s="919"/>
      <c r="BS7" s="934"/>
      <c r="BT7" s="847" t="s">
        <v>505</v>
      </c>
      <c r="BU7" s="847" t="s">
        <v>506</v>
      </c>
      <c r="BV7" s="847" t="s">
        <v>507</v>
      </c>
      <c r="BW7" s="847" t="s">
        <v>502</v>
      </c>
      <c r="BX7" s="847" t="s">
        <v>503</v>
      </c>
      <c r="BY7" s="918" t="s">
        <v>504</v>
      </c>
      <c r="BZ7" s="919"/>
      <c r="CA7" s="934"/>
      <c r="CB7" s="847" t="s">
        <v>505</v>
      </c>
      <c r="CC7" s="847" t="s">
        <v>506</v>
      </c>
      <c r="CD7" s="847" t="s">
        <v>507</v>
      </c>
      <c r="CE7" s="911"/>
    </row>
    <row r="8" spans="1:83" ht="56.1" customHeight="1" thickBot="1">
      <c r="A8" s="908"/>
      <c r="B8" s="908"/>
      <c r="C8" s="935"/>
      <c r="D8" s="933"/>
      <c r="E8" s="327" t="s">
        <v>508</v>
      </c>
      <c r="F8" s="327" t="s">
        <v>509</v>
      </c>
      <c r="G8" s="327" t="s">
        <v>510</v>
      </c>
      <c r="H8" s="848"/>
      <c r="I8" s="848"/>
      <c r="J8" s="848"/>
      <c r="K8" s="848"/>
      <c r="L8" s="933"/>
      <c r="M8" s="327" t="s">
        <v>508</v>
      </c>
      <c r="N8" s="327" t="s">
        <v>509</v>
      </c>
      <c r="O8" s="327" t="s">
        <v>510</v>
      </c>
      <c r="P8" s="848"/>
      <c r="Q8" s="848"/>
      <c r="R8" s="848"/>
      <c r="S8" s="848"/>
      <c r="T8" s="933"/>
      <c r="U8" s="327" t="s">
        <v>508</v>
      </c>
      <c r="V8" s="327" t="s">
        <v>509</v>
      </c>
      <c r="W8" s="327" t="s">
        <v>510</v>
      </c>
      <c r="X8" s="848"/>
      <c r="Y8" s="848"/>
      <c r="Z8" s="848"/>
      <c r="AA8" s="848"/>
      <c r="AB8" s="933"/>
      <c r="AC8" s="327" t="s">
        <v>508</v>
      </c>
      <c r="AD8" s="327" t="s">
        <v>509</v>
      </c>
      <c r="AE8" s="327" t="s">
        <v>510</v>
      </c>
      <c r="AF8" s="848"/>
      <c r="AG8" s="848"/>
      <c r="AH8" s="848"/>
      <c r="AI8" s="848"/>
      <c r="AJ8" s="933"/>
      <c r="AK8" s="327" t="s">
        <v>508</v>
      </c>
      <c r="AL8" s="327" t="s">
        <v>509</v>
      </c>
      <c r="AM8" s="327" t="s">
        <v>510</v>
      </c>
      <c r="AN8" s="848"/>
      <c r="AO8" s="848"/>
      <c r="AP8" s="848"/>
      <c r="AQ8" s="848"/>
      <c r="AR8" s="933"/>
      <c r="AS8" s="327" t="s">
        <v>508</v>
      </c>
      <c r="AT8" s="327" t="s">
        <v>509</v>
      </c>
      <c r="AU8" s="327" t="s">
        <v>510</v>
      </c>
      <c r="AV8" s="848"/>
      <c r="AW8" s="848"/>
      <c r="AX8" s="848"/>
      <c r="AY8" s="848"/>
      <c r="AZ8" s="933"/>
      <c r="BA8" s="327" t="s">
        <v>508</v>
      </c>
      <c r="BB8" s="327" t="s">
        <v>509</v>
      </c>
      <c r="BC8" s="327" t="s">
        <v>510</v>
      </c>
      <c r="BD8" s="848"/>
      <c r="BE8" s="848"/>
      <c r="BF8" s="848"/>
      <c r="BG8" s="848"/>
      <c r="BH8" s="933"/>
      <c r="BI8" s="327" t="s">
        <v>508</v>
      </c>
      <c r="BJ8" s="327" t="s">
        <v>509</v>
      </c>
      <c r="BK8" s="327" t="s">
        <v>510</v>
      </c>
      <c r="BL8" s="848"/>
      <c r="BM8" s="848"/>
      <c r="BN8" s="848"/>
      <c r="BO8" s="848"/>
      <c r="BP8" s="933"/>
      <c r="BQ8" s="327" t="s">
        <v>508</v>
      </c>
      <c r="BR8" s="327" t="s">
        <v>509</v>
      </c>
      <c r="BS8" s="327" t="s">
        <v>510</v>
      </c>
      <c r="BT8" s="848"/>
      <c r="BU8" s="848"/>
      <c r="BV8" s="848"/>
      <c r="BW8" s="848"/>
      <c r="BX8" s="933"/>
      <c r="BY8" s="327" t="s">
        <v>508</v>
      </c>
      <c r="BZ8" s="327" t="s">
        <v>509</v>
      </c>
      <c r="CA8" s="327" t="s">
        <v>510</v>
      </c>
      <c r="CB8" s="848"/>
      <c r="CC8" s="848"/>
      <c r="CD8" s="848"/>
      <c r="CE8" s="911"/>
    </row>
    <row r="9" spans="1:83" ht="15.75" thickBot="1">
      <c r="A9" s="908"/>
      <c r="B9" s="908"/>
      <c r="C9" s="277" t="s">
        <v>292</v>
      </c>
      <c r="D9" s="684" t="s">
        <v>36</v>
      </c>
      <c r="E9" s="886" t="s">
        <v>37</v>
      </c>
      <c r="F9" s="909"/>
      <c r="G9" s="887"/>
      <c r="H9" s="237" t="s">
        <v>38</v>
      </c>
      <c r="I9" s="237" t="s">
        <v>293</v>
      </c>
      <c r="J9" s="237" t="s">
        <v>511</v>
      </c>
      <c r="K9" s="684" t="s">
        <v>292</v>
      </c>
      <c r="L9" s="684" t="s">
        <v>36</v>
      </c>
      <c r="M9" s="886" t="s">
        <v>37</v>
      </c>
      <c r="N9" s="909"/>
      <c r="O9" s="887"/>
      <c r="P9" s="237" t="s">
        <v>38</v>
      </c>
      <c r="Q9" s="237" t="s">
        <v>293</v>
      </c>
      <c r="R9" s="237" t="s">
        <v>511</v>
      </c>
      <c r="S9" s="684" t="s">
        <v>292</v>
      </c>
      <c r="T9" s="684" t="s">
        <v>36</v>
      </c>
      <c r="U9" s="886" t="s">
        <v>37</v>
      </c>
      <c r="V9" s="909"/>
      <c r="W9" s="887"/>
      <c r="X9" s="237" t="s">
        <v>38</v>
      </c>
      <c r="Y9" s="237" t="s">
        <v>293</v>
      </c>
      <c r="Z9" s="237" t="s">
        <v>511</v>
      </c>
      <c r="AA9" s="684" t="s">
        <v>292</v>
      </c>
      <c r="AB9" s="684" t="s">
        <v>36</v>
      </c>
      <c r="AC9" s="886" t="s">
        <v>37</v>
      </c>
      <c r="AD9" s="909"/>
      <c r="AE9" s="887"/>
      <c r="AF9" s="237" t="s">
        <v>38</v>
      </c>
      <c r="AG9" s="237" t="s">
        <v>293</v>
      </c>
      <c r="AH9" s="237" t="s">
        <v>511</v>
      </c>
      <c r="AI9" s="684" t="s">
        <v>292</v>
      </c>
      <c r="AJ9" s="684" t="s">
        <v>36</v>
      </c>
      <c r="AK9" s="886" t="s">
        <v>37</v>
      </c>
      <c r="AL9" s="909"/>
      <c r="AM9" s="887"/>
      <c r="AN9" s="237" t="s">
        <v>38</v>
      </c>
      <c r="AO9" s="237" t="s">
        <v>293</v>
      </c>
      <c r="AP9" s="237" t="s">
        <v>511</v>
      </c>
      <c r="AQ9" s="684" t="s">
        <v>292</v>
      </c>
      <c r="AR9" s="684" t="s">
        <v>36</v>
      </c>
      <c r="AS9" s="886" t="s">
        <v>37</v>
      </c>
      <c r="AT9" s="909"/>
      <c r="AU9" s="887"/>
      <c r="AV9" s="237" t="s">
        <v>38</v>
      </c>
      <c r="AW9" s="237" t="s">
        <v>293</v>
      </c>
      <c r="AX9" s="237" t="s">
        <v>511</v>
      </c>
      <c r="AY9" s="684" t="s">
        <v>292</v>
      </c>
      <c r="AZ9" s="684" t="s">
        <v>36</v>
      </c>
      <c r="BA9" s="886" t="s">
        <v>37</v>
      </c>
      <c r="BB9" s="909"/>
      <c r="BC9" s="887"/>
      <c r="BD9" s="237" t="s">
        <v>38</v>
      </c>
      <c r="BE9" s="237" t="s">
        <v>293</v>
      </c>
      <c r="BF9" s="237" t="s">
        <v>511</v>
      </c>
      <c r="BG9" s="684" t="s">
        <v>292</v>
      </c>
      <c r="BH9" s="684" t="s">
        <v>36</v>
      </c>
      <c r="BI9" s="886" t="s">
        <v>37</v>
      </c>
      <c r="BJ9" s="909"/>
      <c r="BK9" s="887"/>
      <c r="BL9" s="237" t="s">
        <v>38</v>
      </c>
      <c r="BM9" s="237" t="s">
        <v>293</v>
      </c>
      <c r="BN9" s="237" t="s">
        <v>511</v>
      </c>
      <c r="BO9" s="684" t="s">
        <v>292</v>
      </c>
      <c r="BP9" s="684" t="s">
        <v>36</v>
      </c>
      <c r="BQ9" s="886" t="s">
        <v>37</v>
      </c>
      <c r="BR9" s="909"/>
      <c r="BS9" s="887"/>
      <c r="BT9" s="237" t="s">
        <v>38</v>
      </c>
      <c r="BU9" s="237" t="s">
        <v>293</v>
      </c>
      <c r="BV9" s="237" t="s">
        <v>511</v>
      </c>
      <c r="BW9" s="684" t="s">
        <v>292</v>
      </c>
      <c r="BX9" s="684" t="s">
        <v>36</v>
      </c>
      <c r="BY9" s="886" t="s">
        <v>37</v>
      </c>
      <c r="BZ9" s="909"/>
      <c r="CA9" s="887"/>
      <c r="CB9" s="237" t="s">
        <v>38</v>
      </c>
      <c r="CC9" s="237" t="s">
        <v>293</v>
      </c>
      <c r="CD9" s="237" t="s">
        <v>511</v>
      </c>
      <c r="CE9" s="912"/>
    </row>
    <row r="10" spans="3:83" ht="15">
      <c r="C10" s="61"/>
      <c r="BO10" s="279"/>
      <c r="BP10" s="279"/>
      <c r="BQ10" s="279"/>
      <c r="BR10" s="279"/>
      <c r="BS10" s="279"/>
      <c r="BT10" s="279"/>
      <c r="BU10" s="279"/>
      <c r="BV10" s="279"/>
      <c r="CE10" s="279"/>
    </row>
    <row r="11" spans="1:83" ht="15">
      <c r="A11" s="16" t="s">
        <v>512</v>
      </c>
      <c r="B11" s="16"/>
      <c r="C11" s="61"/>
      <c r="J11" s="7">
        <f>SUM(C11:I11)</f>
        <v>0</v>
      </c>
      <c r="R11" s="7">
        <f>SUM(K11:Q11)</f>
        <v>0</v>
      </c>
      <c r="Z11" s="7">
        <f>SUM(S11:Y11)</f>
        <v>0</v>
      </c>
      <c r="AH11" s="7">
        <f>SUM(AA11:AG11)</f>
        <v>0</v>
      </c>
      <c r="AP11" s="7">
        <f>SUM(AI11:AO11)</f>
        <v>0</v>
      </c>
      <c r="AX11" s="7">
        <f>SUM(AQ11:AW11)</f>
        <v>0</v>
      </c>
      <c r="BF11" s="7">
        <f>SUM(AY11:BE11)</f>
        <v>0</v>
      </c>
      <c r="BN11" s="7">
        <f>SUM(BG11:BM11)</f>
        <v>0</v>
      </c>
      <c r="BO11" s="279"/>
      <c r="BP11" s="279"/>
      <c r="BQ11" s="279"/>
      <c r="BR11" s="279"/>
      <c r="BS11" s="279"/>
      <c r="BT11" s="279"/>
      <c r="BU11" s="279"/>
      <c r="BV11" s="7">
        <f>SUM(BO11:BU11)</f>
        <v>0</v>
      </c>
      <c r="CD11" s="7">
        <f>SUM(BW11:CC11)</f>
        <v>0</v>
      </c>
      <c r="CE11" s="280">
        <f>SUM(J11,R11,Z11,AH11,AP11,AX11,BF11,BN11,BV11,CD11)</f>
        <v>0</v>
      </c>
    </row>
    <row r="12" spans="1:83" ht="15">
      <c r="A12" s="16" t="s">
        <v>513</v>
      </c>
      <c r="B12" s="16"/>
      <c r="C12" s="61"/>
      <c r="J12" s="7">
        <f>SUM(C12:I12)</f>
        <v>0</v>
      </c>
      <c r="R12" s="7">
        <f>SUM(K12:Q12)</f>
        <v>0</v>
      </c>
      <c r="Z12" s="7">
        <f>SUM(S12:Y12)</f>
        <v>0</v>
      </c>
      <c r="AH12" s="7">
        <f>SUM(AA12:AG12)</f>
        <v>0</v>
      </c>
      <c r="AP12" s="7">
        <f>SUM(AI12:AO12)</f>
        <v>0</v>
      </c>
      <c r="AX12" s="7">
        <f>SUM(AQ12:AW12)</f>
        <v>0</v>
      </c>
      <c r="BF12" s="7">
        <f>SUM(AY12:BE12)</f>
        <v>0</v>
      </c>
      <c r="BN12" s="7">
        <f>SUM(BG12:BM12)</f>
        <v>0</v>
      </c>
      <c r="BO12" s="279"/>
      <c r="BP12" s="279"/>
      <c r="BQ12" s="279"/>
      <c r="BR12" s="279"/>
      <c r="BS12" s="279"/>
      <c r="BT12" s="279"/>
      <c r="BU12" s="279"/>
      <c r="BV12" s="7">
        <f>SUM(BO12:BU12)</f>
        <v>0</v>
      </c>
      <c r="CD12" s="7">
        <f>SUM(BW12:CC12)</f>
        <v>0</v>
      </c>
      <c r="CE12" s="280">
        <f>SUM(J12,R12,Z12,AH12,AP12,AX12,BF12,BN12,BV12,CD12)</f>
        <v>0</v>
      </c>
    </row>
    <row r="13" spans="1:83" ht="15">
      <c r="A13" s="1011" t="s">
        <v>515</v>
      </c>
      <c r="B13" s="1011"/>
      <c r="C13" s="1024">
        <f>SUM(C11:C12)</f>
        <v>0</v>
      </c>
      <c r="D13" s="1024">
        <f aca="true" t="shared" si="0" ref="D13:BO13">SUM(D11:D12)</f>
        <v>0</v>
      </c>
      <c r="E13" s="1024">
        <f t="shared" si="0"/>
        <v>0</v>
      </c>
      <c r="F13" s="1024">
        <f t="shared" si="0"/>
        <v>0</v>
      </c>
      <c r="G13" s="1024">
        <f t="shared" si="0"/>
        <v>0</v>
      </c>
      <c r="H13" s="1024">
        <f t="shared" si="0"/>
        <v>0</v>
      </c>
      <c r="I13" s="1024">
        <f t="shared" si="0"/>
        <v>0</v>
      </c>
      <c r="J13" s="1024">
        <f t="shared" si="0"/>
        <v>0</v>
      </c>
      <c r="K13" s="1024">
        <f t="shared" si="0"/>
        <v>0</v>
      </c>
      <c r="L13" s="1024">
        <f t="shared" si="0"/>
        <v>0</v>
      </c>
      <c r="M13" s="1024">
        <f t="shared" si="0"/>
        <v>0</v>
      </c>
      <c r="N13" s="1024">
        <f t="shared" si="0"/>
        <v>0</v>
      </c>
      <c r="O13" s="1024">
        <f t="shared" si="0"/>
        <v>0</v>
      </c>
      <c r="P13" s="1024">
        <f t="shared" si="0"/>
        <v>0</v>
      </c>
      <c r="Q13" s="1024">
        <f t="shared" si="0"/>
        <v>0</v>
      </c>
      <c r="R13" s="1024">
        <f t="shared" si="0"/>
        <v>0</v>
      </c>
      <c r="S13" s="1024">
        <f t="shared" si="0"/>
        <v>0</v>
      </c>
      <c r="T13" s="1024">
        <f t="shared" si="0"/>
        <v>0</v>
      </c>
      <c r="U13" s="1024">
        <f t="shared" si="0"/>
        <v>0</v>
      </c>
      <c r="V13" s="1024">
        <f t="shared" si="0"/>
        <v>0</v>
      </c>
      <c r="W13" s="1024">
        <f t="shared" si="0"/>
        <v>0</v>
      </c>
      <c r="X13" s="1024">
        <f t="shared" si="0"/>
        <v>0</v>
      </c>
      <c r="Y13" s="1024">
        <f t="shared" si="0"/>
        <v>0</v>
      </c>
      <c r="Z13" s="1024">
        <f t="shared" si="0"/>
        <v>0</v>
      </c>
      <c r="AA13" s="1024">
        <f t="shared" si="0"/>
        <v>0</v>
      </c>
      <c r="AB13" s="1024">
        <f t="shared" si="0"/>
        <v>0</v>
      </c>
      <c r="AC13" s="1024">
        <f t="shared" si="0"/>
        <v>0</v>
      </c>
      <c r="AD13" s="1024">
        <f t="shared" si="0"/>
        <v>0</v>
      </c>
      <c r="AE13" s="1024">
        <f t="shared" si="0"/>
        <v>0</v>
      </c>
      <c r="AF13" s="1024">
        <f t="shared" si="0"/>
        <v>0</v>
      </c>
      <c r="AG13" s="1024">
        <f t="shared" si="0"/>
        <v>0</v>
      </c>
      <c r="AH13" s="1024">
        <f t="shared" si="0"/>
        <v>0</v>
      </c>
      <c r="AI13" s="1024">
        <f t="shared" si="0"/>
        <v>0</v>
      </c>
      <c r="AJ13" s="1024">
        <f t="shared" si="0"/>
        <v>0</v>
      </c>
      <c r="AK13" s="1024">
        <f t="shared" si="0"/>
        <v>0</v>
      </c>
      <c r="AL13" s="1024">
        <f t="shared" si="0"/>
        <v>0</v>
      </c>
      <c r="AM13" s="1024">
        <f t="shared" si="0"/>
        <v>0</v>
      </c>
      <c r="AN13" s="1024">
        <f t="shared" si="0"/>
        <v>0</v>
      </c>
      <c r="AO13" s="1024">
        <f t="shared" si="0"/>
        <v>0</v>
      </c>
      <c r="AP13" s="1024">
        <f t="shared" si="0"/>
        <v>0</v>
      </c>
      <c r="AQ13" s="1024">
        <f t="shared" si="0"/>
        <v>0</v>
      </c>
      <c r="AR13" s="1024">
        <f t="shared" si="0"/>
        <v>0</v>
      </c>
      <c r="AS13" s="1024">
        <f t="shared" si="0"/>
        <v>0</v>
      </c>
      <c r="AT13" s="1024">
        <f t="shared" si="0"/>
        <v>0</v>
      </c>
      <c r="AU13" s="1024">
        <f t="shared" si="0"/>
        <v>0</v>
      </c>
      <c r="AV13" s="1024">
        <f t="shared" si="0"/>
        <v>0</v>
      </c>
      <c r="AW13" s="1024">
        <f t="shared" si="0"/>
        <v>0</v>
      </c>
      <c r="AX13" s="1024">
        <f t="shared" si="0"/>
        <v>0</v>
      </c>
      <c r="AY13" s="1024">
        <f t="shared" si="0"/>
        <v>0</v>
      </c>
      <c r="AZ13" s="1024">
        <f t="shared" si="0"/>
        <v>0</v>
      </c>
      <c r="BA13" s="1024">
        <f t="shared" si="0"/>
        <v>0</v>
      </c>
      <c r="BB13" s="1024">
        <f t="shared" si="0"/>
        <v>0</v>
      </c>
      <c r="BC13" s="1024">
        <f t="shared" si="0"/>
        <v>0</v>
      </c>
      <c r="BD13" s="1024">
        <f t="shared" si="0"/>
        <v>0</v>
      </c>
      <c r="BE13" s="1024">
        <f t="shared" si="0"/>
        <v>0</v>
      </c>
      <c r="BF13" s="1024">
        <f t="shared" si="0"/>
        <v>0</v>
      </c>
      <c r="BG13" s="1024">
        <f t="shared" si="0"/>
        <v>0</v>
      </c>
      <c r="BH13" s="1024">
        <f t="shared" si="0"/>
        <v>0</v>
      </c>
      <c r="BI13" s="1024">
        <f t="shared" si="0"/>
        <v>0</v>
      </c>
      <c r="BJ13" s="1024">
        <f t="shared" si="0"/>
        <v>0</v>
      </c>
      <c r="BK13" s="1024">
        <f t="shared" si="0"/>
        <v>0</v>
      </c>
      <c r="BL13" s="1024">
        <f t="shared" si="0"/>
        <v>0</v>
      </c>
      <c r="BM13" s="1024">
        <f t="shared" si="0"/>
        <v>0</v>
      </c>
      <c r="BN13" s="1024">
        <f t="shared" si="0"/>
        <v>0</v>
      </c>
      <c r="BO13" s="1024">
        <f t="shared" si="0"/>
        <v>0</v>
      </c>
      <c r="BP13" s="1024">
        <f aca="true" t="shared" si="1" ref="BP13:CE13">SUM(BP11:BP12)</f>
        <v>0</v>
      </c>
      <c r="BQ13" s="1024">
        <f t="shared" si="1"/>
        <v>0</v>
      </c>
      <c r="BR13" s="1024">
        <f t="shared" si="1"/>
        <v>0</v>
      </c>
      <c r="BS13" s="1024">
        <f t="shared" si="1"/>
        <v>0</v>
      </c>
      <c r="BT13" s="1024">
        <f t="shared" si="1"/>
        <v>0</v>
      </c>
      <c r="BU13" s="1024">
        <f t="shared" si="1"/>
        <v>0</v>
      </c>
      <c r="BV13" s="1024">
        <f t="shared" si="1"/>
        <v>0</v>
      </c>
      <c r="BW13" s="1024">
        <f t="shared" si="1"/>
        <v>0</v>
      </c>
      <c r="BX13" s="1024">
        <f t="shared" si="1"/>
        <v>0</v>
      </c>
      <c r="BY13" s="1024">
        <f t="shared" si="1"/>
        <v>0</v>
      </c>
      <c r="BZ13" s="1024">
        <f t="shared" si="1"/>
        <v>0</v>
      </c>
      <c r="CA13" s="1024">
        <f t="shared" si="1"/>
        <v>0</v>
      </c>
      <c r="CB13" s="1024">
        <f t="shared" si="1"/>
        <v>0</v>
      </c>
      <c r="CC13" s="1024">
        <f t="shared" si="1"/>
        <v>0</v>
      </c>
      <c r="CD13" s="1024">
        <f t="shared" si="1"/>
        <v>0</v>
      </c>
      <c r="CE13" s="1024">
        <f t="shared" si="1"/>
        <v>0</v>
      </c>
    </row>
    <row r="14" spans="1:83" ht="15">
      <c r="A14" s="16"/>
      <c r="B14" s="16"/>
      <c r="C14" s="61"/>
      <c r="BO14" s="279"/>
      <c r="BP14" s="279"/>
      <c r="BQ14" s="279"/>
      <c r="BR14" s="279"/>
      <c r="BS14" s="279"/>
      <c r="BT14" s="279"/>
      <c r="BU14" s="279"/>
      <c r="BV14" s="279"/>
      <c r="CE14" s="279"/>
    </row>
    <row r="15" spans="1:83" ht="15">
      <c r="A15" s="48" t="s">
        <v>516</v>
      </c>
      <c r="B15" s="48"/>
      <c r="C15" s="61"/>
      <c r="BO15" s="279"/>
      <c r="BP15" s="279"/>
      <c r="BQ15" s="279"/>
      <c r="BR15" s="279"/>
      <c r="BS15" s="279"/>
      <c r="BT15" s="279"/>
      <c r="BU15" s="279"/>
      <c r="BV15" s="279"/>
      <c r="CE15" s="279"/>
    </row>
    <row r="16" spans="1:83" ht="15">
      <c r="A16" s="16"/>
      <c r="B16" s="16" t="s">
        <v>517</v>
      </c>
      <c r="BO16" s="279"/>
      <c r="BP16" s="279"/>
      <c r="BQ16" s="279"/>
      <c r="BR16" s="279"/>
      <c r="BS16" s="279"/>
      <c r="BT16" s="279"/>
      <c r="BU16" s="279"/>
      <c r="BV16" s="279"/>
      <c r="CE16" s="280">
        <f>SUM(J16,R16,Z16,AH16,AP16,AX16,BF16,BN16,BV16,CD16)</f>
        <v>0</v>
      </c>
    </row>
    <row r="17" spans="1:83" ht="15">
      <c r="A17" s="16"/>
      <c r="B17" s="16" t="s">
        <v>519</v>
      </c>
      <c r="BO17" s="279"/>
      <c r="BP17" s="279"/>
      <c r="BQ17" s="279"/>
      <c r="BR17" s="279"/>
      <c r="BS17" s="279"/>
      <c r="BT17" s="279"/>
      <c r="BU17" s="279"/>
      <c r="BV17" s="279"/>
      <c r="CE17" s="280">
        <f>SUM(J17,R17,Z17,AH17,AP17,AX17,BF17,BN17,BV17,CD17)</f>
        <v>0</v>
      </c>
    </row>
    <row r="18" spans="1:83" ht="15">
      <c r="A18" s="16"/>
      <c r="B18" s="16" t="s">
        <v>352</v>
      </c>
      <c r="BO18" s="279"/>
      <c r="BP18" s="279"/>
      <c r="BQ18" s="279"/>
      <c r="BR18" s="279"/>
      <c r="BS18" s="279"/>
      <c r="BT18" s="279"/>
      <c r="BU18" s="279"/>
      <c r="BV18" s="279"/>
      <c r="CE18" s="280">
        <f>SUM(J18,R18,Z18,AH18,AP18,AX18,BF18,BN18,BV18,CD18)</f>
        <v>0</v>
      </c>
    </row>
    <row r="19" spans="1:83" ht="15">
      <c r="A19" s="16"/>
      <c r="B19" s="48"/>
      <c r="BO19" s="279"/>
      <c r="BP19" s="279"/>
      <c r="BQ19" s="279"/>
      <c r="BR19" s="279"/>
      <c r="BS19" s="279"/>
      <c r="BT19" s="279"/>
      <c r="BU19" s="279"/>
      <c r="BV19" s="279"/>
      <c r="CE19" s="279"/>
    </row>
    <row r="20" spans="1:83" ht="15">
      <c r="A20" s="48" t="s">
        <v>522</v>
      </c>
      <c r="B20" s="48"/>
      <c r="BO20" s="279"/>
      <c r="BP20" s="279"/>
      <c r="BQ20" s="279"/>
      <c r="BR20" s="279"/>
      <c r="BS20" s="279"/>
      <c r="BT20" s="279"/>
      <c r="BU20" s="279"/>
      <c r="BV20" s="279"/>
      <c r="CE20" s="279"/>
    </row>
    <row r="21" spans="1:83" ht="15">
      <c r="A21" s="16"/>
      <c r="B21" s="16" t="s">
        <v>523</v>
      </c>
      <c r="BO21" s="279"/>
      <c r="BP21" s="279"/>
      <c r="BQ21" s="279"/>
      <c r="BR21" s="279"/>
      <c r="BS21" s="279"/>
      <c r="BT21" s="279"/>
      <c r="BU21" s="279"/>
      <c r="BV21" s="279"/>
      <c r="CE21" s="280">
        <f>SUM(J21,R21,Z21,AH21,AP21,AX21,BF21,BN21,BV21,CD21)</f>
        <v>0</v>
      </c>
    </row>
    <row r="22" spans="1:83" ht="15">
      <c r="A22" s="16"/>
      <c r="B22" s="16" t="s">
        <v>525</v>
      </c>
      <c r="BO22" s="279"/>
      <c r="BP22" s="279"/>
      <c r="BQ22" s="279"/>
      <c r="BR22" s="279"/>
      <c r="BS22" s="279"/>
      <c r="BT22" s="279"/>
      <c r="BU22" s="279"/>
      <c r="BV22" s="279"/>
      <c r="CE22" s="279"/>
    </row>
    <row r="23" spans="1:83" ht="15">
      <c r="A23" s="16"/>
      <c r="B23" s="131" t="s">
        <v>526</v>
      </c>
      <c r="BO23" s="279"/>
      <c r="BP23" s="279"/>
      <c r="BQ23" s="279"/>
      <c r="BR23" s="279"/>
      <c r="BS23" s="279"/>
      <c r="BT23" s="279"/>
      <c r="BU23" s="279"/>
      <c r="BV23" s="279"/>
      <c r="CE23" s="280">
        <f>SUM(J23,R23,Z23,AH23,AP23,AX23,BF23,BN23,BV23,CD23)</f>
        <v>0</v>
      </c>
    </row>
    <row r="24" spans="1:83" ht="15">
      <c r="A24" s="16"/>
      <c r="B24" s="131" t="s">
        <v>528</v>
      </c>
      <c r="BO24" s="279"/>
      <c r="BP24" s="279"/>
      <c r="BQ24" s="279"/>
      <c r="BR24" s="279"/>
      <c r="BS24" s="279"/>
      <c r="BT24" s="279"/>
      <c r="BU24" s="279"/>
      <c r="BV24" s="279"/>
      <c r="CE24" s="280">
        <f>SUM(J24,R24,Z24,AH24,AP24,AX24,BF24,BN24,BV24,CD24)</f>
        <v>0</v>
      </c>
    </row>
    <row r="25" spans="1:83" ht="15">
      <c r="A25" s="16"/>
      <c r="B25" s="16"/>
      <c r="BO25" s="279"/>
      <c r="BP25" s="279"/>
      <c r="BQ25" s="279"/>
      <c r="BR25" s="279"/>
      <c r="BS25" s="279"/>
      <c r="BT25" s="279"/>
      <c r="BU25" s="279"/>
      <c r="BV25" s="279"/>
      <c r="CE25" s="279"/>
    </row>
    <row r="26" spans="1:83" ht="15">
      <c r="A26" s="48" t="s">
        <v>531</v>
      </c>
      <c r="B26" s="48"/>
      <c r="BO26" s="279"/>
      <c r="BP26" s="279"/>
      <c r="BQ26" s="279"/>
      <c r="BR26" s="279"/>
      <c r="BS26" s="279"/>
      <c r="BT26" s="279"/>
      <c r="BU26" s="279"/>
      <c r="BV26" s="279"/>
      <c r="CE26" s="279"/>
    </row>
    <row r="27" spans="1:83" ht="15">
      <c r="A27" s="16"/>
      <c r="B27" s="16" t="s">
        <v>532</v>
      </c>
      <c r="BO27" s="279"/>
      <c r="BP27" s="279"/>
      <c r="BQ27" s="279"/>
      <c r="BR27" s="279"/>
      <c r="BS27" s="279"/>
      <c r="BT27" s="279"/>
      <c r="BU27" s="279"/>
      <c r="BV27" s="279"/>
      <c r="CE27" s="280">
        <f>SUM(J27,R27,Z27,AH27,AP27,AX27,BF27,BN27,BV27,CD27)</f>
        <v>0</v>
      </c>
    </row>
    <row r="28" spans="1:83" ht="15">
      <c r="A28" s="16"/>
      <c r="B28" s="16"/>
      <c r="C28" s="48"/>
      <c r="BO28" s="279"/>
      <c r="BP28" s="279"/>
      <c r="BQ28" s="279"/>
      <c r="BR28" s="279"/>
      <c r="BS28" s="279"/>
      <c r="BT28" s="279"/>
      <c r="BU28" s="279"/>
      <c r="BV28" s="279"/>
      <c r="CE28" s="279"/>
    </row>
    <row r="29" spans="1:83" ht="15">
      <c r="A29" s="1011" t="s">
        <v>534</v>
      </c>
      <c r="B29" s="1011"/>
      <c r="C29" s="1025">
        <f>SUM(C16:C27)</f>
        <v>0</v>
      </c>
      <c r="D29" s="1025">
        <f aca="true" t="shared" si="2" ref="D29:BO29">SUM(D16:D27)</f>
        <v>0</v>
      </c>
      <c r="E29" s="1025">
        <f t="shared" si="2"/>
        <v>0</v>
      </c>
      <c r="F29" s="1025">
        <f t="shared" si="2"/>
        <v>0</v>
      </c>
      <c r="G29" s="1025">
        <f t="shared" si="2"/>
        <v>0</v>
      </c>
      <c r="H29" s="1025">
        <f t="shared" si="2"/>
        <v>0</v>
      </c>
      <c r="I29" s="1025">
        <f t="shared" si="2"/>
        <v>0</v>
      </c>
      <c r="J29" s="1025">
        <f t="shared" si="2"/>
        <v>0</v>
      </c>
      <c r="K29" s="1025">
        <f t="shared" si="2"/>
        <v>0</v>
      </c>
      <c r="L29" s="1025">
        <f t="shared" si="2"/>
        <v>0</v>
      </c>
      <c r="M29" s="1025">
        <f t="shared" si="2"/>
        <v>0</v>
      </c>
      <c r="N29" s="1025">
        <f t="shared" si="2"/>
        <v>0</v>
      </c>
      <c r="O29" s="1025">
        <f t="shared" si="2"/>
        <v>0</v>
      </c>
      <c r="P29" s="1025">
        <f t="shared" si="2"/>
        <v>0</v>
      </c>
      <c r="Q29" s="1025">
        <f t="shared" si="2"/>
        <v>0</v>
      </c>
      <c r="R29" s="1025">
        <f t="shared" si="2"/>
        <v>0</v>
      </c>
      <c r="S29" s="1025">
        <f t="shared" si="2"/>
        <v>0</v>
      </c>
      <c r="T29" s="1025">
        <f t="shared" si="2"/>
        <v>0</v>
      </c>
      <c r="U29" s="1025">
        <f t="shared" si="2"/>
        <v>0</v>
      </c>
      <c r="V29" s="1025">
        <f t="shared" si="2"/>
        <v>0</v>
      </c>
      <c r="W29" s="1025">
        <f t="shared" si="2"/>
        <v>0</v>
      </c>
      <c r="X29" s="1025">
        <f t="shared" si="2"/>
        <v>0</v>
      </c>
      <c r="Y29" s="1025">
        <f t="shared" si="2"/>
        <v>0</v>
      </c>
      <c r="Z29" s="1025">
        <f t="shared" si="2"/>
        <v>0</v>
      </c>
      <c r="AA29" s="1025">
        <f t="shared" si="2"/>
        <v>0</v>
      </c>
      <c r="AB29" s="1025">
        <f t="shared" si="2"/>
        <v>0</v>
      </c>
      <c r="AC29" s="1025">
        <f t="shared" si="2"/>
        <v>0</v>
      </c>
      <c r="AD29" s="1025">
        <f t="shared" si="2"/>
        <v>0</v>
      </c>
      <c r="AE29" s="1025">
        <f t="shared" si="2"/>
        <v>0</v>
      </c>
      <c r="AF29" s="1025">
        <f t="shared" si="2"/>
        <v>0</v>
      </c>
      <c r="AG29" s="1025">
        <f t="shared" si="2"/>
        <v>0</v>
      </c>
      <c r="AH29" s="1025">
        <f t="shared" si="2"/>
        <v>0</v>
      </c>
      <c r="AI29" s="1025">
        <f t="shared" si="2"/>
        <v>0</v>
      </c>
      <c r="AJ29" s="1025">
        <f t="shared" si="2"/>
        <v>0</v>
      </c>
      <c r="AK29" s="1025">
        <f t="shared" si="2"/>
        <v>0</v>
      </c>
      <c r="AL29" s="1025">
        <f t="shared" si="2"/>
        <v>0</v>
      </c>
      <c r="AM29" s="1025">
        <f t="shared" si="2"/>
        <v>0</v>
      </c>
      <c r="AN29" s="1025">
        <f t="shared" si="2"/>
        <v>0</v>
      </c>
      <c r="AO29" s="1025">
        <f t="shared" si="2"/>
        <v>0</v>
      </c>
      <c r="AP29" s="1025">
        <f t="shared" si="2"/>
        <v>0</v>
      </c>
      <c r="AQ29" s="1025">
        <f t="shared" si="2"/>
        <v>0</v>
      </c>
      <c r="AR29" s="1025">
        <f t="shared" si="2"/>
        <v>0</v>
      </c>
      <c r="AS29" s="1025">
        <f t="shared" si="2"/>
        <v>0</v>
      </c>
      <c r="AT29" s="1025">
        <f t="shared" si="2"/>
        <v>0</v>
      </c>
      <c r="AU29" s="1025">
        <f t="shared" si="2"/>
        <v>0</v>
      </c>
      <c r="AV29" s="1025">
        <f t="shared" si="2"/>
        <v>0</v>
      </c>
      <c r="AW29" s="1025">
        <f t="shared" si="2"/>
        <v>0</v>
      </c>
      <c r="AX29" s="1025">
        <f t="shared" si="2"/>
        <v>0</v>
      </c>
      <c r="AY29" s="1025">
        <f t="shared" si="2"/>
        <v>0</v>
      </c>
      <c r="AZ29" s="1025">
        <f t="shared" si="2"/>
        <v>0</v>
      </c>
      <c r="BA29" s="1025">
        <f t="shared" si="2"/>
        <v>0</v>
      </c>
      <c r="BB29" s="1025">
        <f t="shared" si="2"/>
        <v>0</v>
      </c>
      <c r="BC29" s="1025">
        <f t="shared" si="2"/>
        <v>0</v>
      </c>
      <c r="BD29" s="1025">
        <f t="shared" si="2"/>
        <v>0</v>
      </c>
      <c r="BE29" s="1025">
        <f t="shared" si="2"/>
        <v>0</v>
      </c>
      <c r="BF29" s="1025">
        <f t="shared" si="2"/>
        <v>0</v>
      </c>
      <c r="BG29" s="1025">
        <f t="shared" si="2"/>
        <v>0</v>
      </c>
      <c r="BH29" s="1025">
        <f t="shared" si="2"/>
        <v>0</v>
      </c>
      <c r="BI29" s="1025">
        <f t="shared" si="2"/>
        <v>0</v>
      </c>
      <c r="BJ29" s="1025">
        <f t="shared" si="2"/>
        <v>0</v>
      </c>
      <c r="BK29" s="1025">
        <f t="shared" si="2"/>
        <v>0</v>
      </c>
      <c r="BL29" s="1025">
        <f t="shared" si="2"/>
        <v>0</v>
      </c>
      <c r="BM29" s="1025">
        <f t="shared" si="2"/>
        <v>0</v>
      </c>
      <c r="BN29" s="1025">
        <f t="shared" si="2"/>
        <v>0</v>
      </c>
      <c r="BO29" s="1025">
        <f t="shared" si="2"/>
        <v>0</v>
      </c>
      <c r="BP29" s="1025">
        <f aca="true" t="shared" si="3" ref="BP29:CE29">SUM(BP16:BP27)</f>
        <v>0</v>
      </c>
      <c r="BQ29" s="1025">
        <f t="shared" si="3"/>
        <v>0</v>
      </c>
      <c r="BR29" s="1025">
        <f t="shared" si="3"/>
        <v>0</v>
      </c>
      <c r="BS29" s="1025">
        <f t="shared" si="3"/>
        <v>0</v>
      </c>
      <c r="BT29" s="1025">
        <f t="shared" si="3"/>
        <v>0</v>
      </c>
      <c r="BU29" s="1025">
        <f t="shared" si="3"/>
        <v>0</v>
      </c>
      <c r="BV29" s="1025">
        <f t="shared" si="3"/>
        <v>0</v>
      </c>
      <c r="BW29" s="1025">
        <f t="shared" si="3"/>
        <v>0</v>
      </c>
      <c r="BX29" s="1025">
        <f t="shared" si="3"/>
        <v>0</v>
      </c>
      <c r="BY29" s="1025">
        <f t="shared" si="3"/>
        <v>0</v>
      </c>
      <c r="BZ29" s="1025">
        <f t="shared" si="3"/>
        <v>0</v>
      </c>
      <c r="CA29" s="1025">
        <f t="shared" si="3"/>
        <v>0</v>
      </c>
      <c r="CB29" s="1025">
        <f t="shared" si="3"/>
        <v>0</v>
      </c>
      <c r="CC29" s="1025">
        <f t="shared" si="3"/>
        <v>0</v>
      </c>
      <c r="CD29" s="1025">
        <f t="shared" si="3"/>
        <v>0</v>
      </c>
      <c r="CE29" s="1025">
        <f t="shared" si="3"/>
        <v>0</v>
      </c>
    </row>
    <row r="30" spans="1:83" ht="15">
      <c r="A30" s="16"/>
      <c r="B30" s="16"/>
      <c r="C30" s="48"/>
      <c r="BO30" s="279"/>
      <c r="BP30" s="279"/>
      <c r="BQ30" s="279"/>
      <c r="BR30" s="279"/>
      <c r="BS30" s="279"/>
      <c r="BT30" s="279"/>
      <c r="BU30" s="279"/>
      <c r="BV30" s="279"/>
      <c r="CE30" s="279"/>
    </row>
    <row r="31" spans="1:83" ht="15">
      <c r="A31" s="16" t="s">
        <v>586</v>
      </c>
      <c r="B31" s="16"/>
      <c r="C31" s="48"/>
      <c r="BO31" s="279"/>
      <c r="BP31" s="279"/>
      <c r="BQ31" s="279"/>
      <c r="BR31" s="279"/>
      <c r="BS31" s="279"/>
      <c r="BT31" s="279"/>
      <c r="BU31" s="279"/>
      <c r="BV31" s="279"/>
      <c r="CE31" s="279"/>
    </row>
    <row r="32" spans="1:83" ht="15">
      <c r="A32" s="16" t="s">
        <v>537</v>
      </c>
      <c r="B32" s="16"/>
      <c r="C32" s="48"/>
      <c r="BO32" s="279"/>
      <c r="BP32" s="279"/>
      <c r="BQ32" s="279"/>
      <c r="BR32" s="279"/>
      <c r="BS32" s="279"/>
      <c r="BT32" s="279"/>
      <c r="BU32" s="279"/>
      <c r="BV32" s="279"/>
      <c r="CE32" s="280">
        <f>SUM(J32,R32,Z32,AH32,AP32,AX32,BF32,BN32,BV32,CD32)</f>
        <v>0</v>
      </c>
    </row>
    <row r="33" spans="1:83" ht="15">
      <c r="A33" s="16"/>
      <c r="B33" s="16"/>
      <c r="C33" s="48"/>
      <c r="BO33" s="279"/>
      <c r="BP33" s="279"/>
      <c r="BQ33" s="279"/>
      <c r="BR33" s="279"/>
      <c r="BS33" s="279"/>
      <c r="BT33" s="279"/>
      <c r="BU33" s="279"/>
      <c r="BV33" s="279"/>
      <c r="CE33" s="280">
        <f>SUM(J33,R33,Z33,AH33,AP33,AX33,BF33,BN33,BV33,CD33)</f>
        <v>0</v>
      </c>
    </row>
    <row r="34" spans="1:83" ht="15">
      <c r="A34" s="1011" t="s">
        <v>541</v>
      </c>
      <c r="B34" s="1011"/>
      <c r="C34" s="1026">
        <f>SUM(C31:C32)</f>
        <v>0</v>
      </c>
      <c r="D34" s="1026">
        <f aca="true" t="shared" si="4" ref="D34:BO34">SUM(D31:D32)</f>
        <v>0</v>
      </c>
      <c r="E34" s="1026">
        <f t="shared" si="4"/>
        <v>0</v>
      </c>
      <c r="F34" s="1026">
        <f t="shared" si="4"/>
        <v>0</v>
      </c>
      <c r="G34" s="1026">
        <f t="shared" si="4"/>
        <v>0</v>
      </c>
      <c r="H34" s="1026">
        <f t="shared" si="4"/>
        <v>0</v>
      </c>
      <c r="I34" s="1026">
        <f t="shared" si="4"/>
        <v>0</v>
      </c>
      <c r="J34" s="1026">
        <f t="shared" si="4"/>
        <v>0</v>
      </c>
      <c r="K34" s="1026">
        <f t="shared" si="4"/>
        <v>0</v>
      </c>
      <c r="L34" s="1026">
        <f t="shared" si="4"/>
        <v>0</v>
      </c>
      <c r="M34" s="1026">
        <f t="shared" si="4"/>
        <v>0</v>
      </c>
      <c r="N34" s="1026">
        <f t="shared" si="4"/>
        <v>0</v>
      </c>
      <c r="O34" s="1026">
        <f t="shared" si="4"/>
        <v>0</v>
      </c>
      <c r="P34" s="1026">
        <f t="shared" si="4"/>
        <v>0</v>
      </c>
      <c r="Q34" s="1026">
        <f t="shared" si="4"/>
        <v>0</v>
      </c>
      <c r="R34" s="1026">
        <f t="shared" si="4"/>
        <v>0</v>
      </c>
      <c r="S34" s="1026">
        <f t="shared" si="4"/>
        <v>0</v>
      </c>
      <c r="T34" s="1026">
        <f t="shared" si="4"/>
        <v>0</v>
      </c>
      <c r="U34" s="1026">
        <f t="shared" si="4"/>
        <v>0</v>
      </c>
      <c r="V34" s="1026">
        <f t="shared" si="4"/>
        <v>0</v>
      </c>
      <c r="W34" s="1026">
        <f t="shared" si="4"/>
        <v>0</v>
      </c>
      <c r="X34" s="1026">
        <f t="shared" si="4"/>
        <v>0</v>
      </c>
      <c r="Y34" s="1026">
        <f t="shared" si="4"/>
        <v>0</v>
      </c>
      <c r="Z34" s="1026">
        <f t="shared" si="4"/>
        <v>0</v>
      </c>
      <c r="AA34" s="1026">
        <f t="shared" si="4"/>
        <v>0</v>
      </c>
      <c r="AB34" s="1026">
        <f t="shared" si="4"/>
        <v>0</v>
      </c>
      <c r="AC34" s="1026">
        <f t="shared" si="4"/>
        <v>0</v>
      </c>
      <c r="AD34" s="1026">
        <f t="shared" si="4"/>
        <v>0</v>
      </c>
      <c r="AE34" s="1026">
        <f t="shared" si="4"/>
        <v>0</v>
      </c>
      <c r="AF34" s="1026">
        <f t="shared" si="4"/>
        <v>0</v>
      </c>
      <c r="AG34" s="1026">
        <f t="shared" si="4"/>
        <v>0</v>
      </c>
      <c r="AH34" s="1026">
        <f t="shared" si="4"/>
        <v>0</v>
      </c>
      <c r="AI34" s="1026">
        <f t="shared" si="4"/>
        <v>0</v>
      </c>
      <c r="AJ34" s="1026">
        <f t="shared" si="4"/>
        <v>0</v>
      </c>
      <c r="AK34" s="1026">
        <f t="shared" si="4"/>
        <v>0</v>
      </c>
      <c r="AL34" s="1026">
        <f t="shared" si="4"/>
        <v>0</v>
      </c>
      <c r="AM34" s="1026">
        <f t="shared" si="4"/>
        <v>0</v>
      </c>
      <c r="AN34" s="1026">
        <f t="shared" si="4"/>
        <v>0</v>
      </c>
      <c r="AO34" s="1026">
        <f t="shared" si="4"/>
        <v>0</v>
      </c>
      <c r="AP34" s="1026">
        <f t="shared" si="4"/>
        <v>0</v>
      </c>
      <c r="AQ34" s="1026">
        <f t="shared" si="4"/>
        <v>0</v>
      </c>
      <c r="AR34" s="1026">
        <f t="shared" si="4"/>
        <v>0</v>
      </c>
      <c r="AS34" s="1026">
        <f t="shared" si="4"/>
        <v>0</v>
      </c>
      <c r="AT34" s="1026">
        <f t="shared" si="4"/>
        <v>0</v>
      </c>
      <c r="AU34" s="1026">
        <f t="shared" si="4"/>
        <v>0</v>
      </c>
      <c r="AV34" s="1026">
        <f t="shared" si="4"/>
        <v>0</v>
      </c>
      <c r="AW34" s="1026">
        <f t="shared" si="4"/>
        <v>0</v>
      </c>
      <c r="AX34" s="1026">
        <f t="shared" si="4"/>
        <v>0</v>
      </c>
      <c r="AY34" s="1026">
        <f t="shared" si="4"/>
        <v>0</v>
      </c>
      <c r="AZ34" s="1026">
        <f t="shared" si="4"/>
        <v>0</v>
      </c>
      <c r="BA34" s="1026">
        <f t="shared" si="4"/>
        <v>0</v>
      </c>
      <c r="BB34" s="1026">
        <f t="shared" si="4"/>
        <v>0</v>
      </c>
      <c r="BC34" s="1026">
        <f t="shared" si="4"/>
        <v>0</v>
      </c>
      <c r="BD34" s="1026">
        <f t="shared" si="4"/>
        <v>0</v>
      </c>
      <c r="BE34" s="1026">
        <f t="shared" si="4"/>
        <v>0</v>
      </c>
      <c r="BF34" s="1026">
        <f t="shared" si="4"/>
        <v>0</v>
      </c>
      <c r="BG34" s="1026">
        <f t="shared" si="4"/>
        <v>0</v>
      </c>
      <c r="BH34" s="1026">
        <f t="shared" si="4"/>
        <v>0</v>
      </c>
      <c r="BI34" s="1026">
        <f t="shared" si="4"/>
        <v>0</v>
      </c>
      <c r="BJ34" s="1026">
        <f t="shared" si="4"/>
        <v>0</v>
      </c>
      <c r="BK34" s="1026">
        <f t="shared" si="4"/>
        <v>0</v>
      </c>
      <c r="BL34" s="1026">
        <f t="shared" si="4"/>
        <v>0</v>
      </c>
      <c r="BM34" s="1026">
        <f t="shared" si="4"/>
        <v>0</v>
      </c>
      <c r="BN34" s="1026">
        <f t="shared" si="4"/>
        <v>0</v>
      </c>
      <c r="BO34" s="1026">
        <f t="shared" si="4"/>
        <v>0</v>
      </c>
      <c r="BP34" s="1026">
        <f aca="true" t="shared" si="5" ref="BP34:CE34">SUM(BP31:BP32)</f>
        <v>0</v>
      </c>
      <c r="BQ34" s="1026">
        <f t="shared" si="5"/>
        <v>0</v>
      </c>
      <c r="BR34" s="1026">
        <f t="shared" si="5"/>
        <v>0</v>
      </c>
      <c r="BS34" s="1026">
        <f t="shared" si="5"/>
        <v>0</v>
      </c>
      <c r="BT34" s="1026">
        <f t="shared" si="5"/>
        <v>0</v>
      </c>
      <c r="BU34" s="1026">
        <f t="shared" si="5"/>
        <v>0</v>
      </c>
      <c r="BV34" s="1026">
        <f t="shared" si="5"/>
        <v>0</v>
      </c>
      <c r="BW34" s="1026">
        <f t="shared" si="5"/>
        <v>0</v>
      </c>
      <c r="BX34" s="1026">
        <f t="shared" si="5"/>
        <v>0</v>
      </c>
      <c r="BY34" s="1026">
        <f t="shared" si="5"/>
        <v>0</v>
      </c>
      <c r="BZ34" s="1026">
        <f t="shared" si="5"/>
        <v>0</v>
      </c>
      <c r="CA34" s="1026">
        <f t="shared" si="5"/>
        <v>0</v>
      </c>
      <c r="CB34" s="1026">
        <f t="shared" si="5"/>
        <v>0</v>
      </c>
      <c r="CC34" s="1026">
        <f t="shared" si="5"/>
        <v>0</v>
      </c>
      <c r="CD34" s="1026">
        <f t="shared" si="5"/>
        <v>0</v>
      </c>
      <c r="CE34" s="1026">
        <f t="shared" si="5"/>
        <v>0</v>
      </c>
    </row>
    <row r="35" spans="1:83" ht="15">
      <c r="A35" s="16"/>
      <c r="B35" s="16"/>
      <c r="C35" s="48"/>
      <c r="BO35" s="279"/>
      <c r="BP35" s="279"/>
      <c r="BQ35" s="279"/>
      <c r="BR35" s="279"/>
      <c r="BS35" s="279"/>
      <c r="BT35" s="279"/>
      <c r="BU35" s="279"/>
      <c r="BV35" s="279"/>
      <c r="CE35" s="279"/>
    </row>
    <row r="36" spans="1:83" ht="15">
      <c r="A36" s="48" t="s">
        <v>542</v>
      </c>
      <c r="B36" s="48"/>
      <c r="C36" s="48"/>
      <c r="BO36" s="279"/>
      <c r="BP36" s="279"/>
      <c r="BQ36" s="279"/>
      <c r="BR36" s="279"/>
      <c r="BS36" s="279"/>
      <c r="BT36" s="279"/>
      <c r="BU36" s="279"/>
      <c r="BV36" s="279"/>
      <c r="CE36" s="279"/>
    </row>
    <row r="37" spans="1:83" ht="15">
      <c r="A37" s="16"/>
      <c r="B37" s="16" t="s">
        <v>543</v>
      </c>
      <c r="C37" s="16"/>
      <c r="BO37" s="279"/>
      <c r="BP37" s="279"/>
      <c r="BQ37" s="279"/>
      <c r="BR37" s="279"/>
      <c r="BS37" s="279"/>
      <c r="BT37" s="279"/>
      <c r="BU37" s="279"/>
      <c r="BV37" s="279"/>
      <c r="CE37" s="280">
        <f aca="true" t="shared" si="6" ref="CE37:CE39">SUM(J37,R37,Z37,AH37,AP37,AX37,BF37,BN37,BV37,CD37)</f>
        <v>0</v>
      </c>
    </row>
    <row r="38" spans="1:83" ht="15">
      <c r="A38" s="16"/>
      <c r="B38" s="16" t="s">
        <v>545</v>
      </c>
      <c r="C38" s="16"/>
      <c r="BO38" s="279"/>
      <c r="BP38" s="279"/>
      <c r="BQ38" s="279"/>
      <c r="BR38" s="279"/>
      <c r="BS38" s="279"/>
      <c r="BT38" s="279"/>
      <c r="BU38" s="279"/>
      <c r="BV38" s="279"/>
      <c r="CE38" s="280">
        <f t="shared" si="6"/>
        <v>0</v>
      </c>
    </row>
    <row r="39" spans="1:83" ht="15">
      <c r="A39" s="16"/>
      <c r="B39" s="16" t="s">
        <v>547</v>
      </c>
      <c r="C39" s="16"/>
      <c r="BO39" s="279"/>
      <c r="BP39" s="279"/>
      <c r="BQ39" s="279"/>
      <c r="BR39" s="279"/>
      <c r="BS39" s="279"/>
      <c r="BT39" s="279"/>
      <c r="BU39" s="279"/>
      <c r="BV39" s="279"/>
      <c r="CE39" s="280">
        <f t="shared" si="6"/>
        <v>0</v>
      </c>
    </row>
    <row r="40" spans="1:83" ht="15">
      <c r="A40" s="1011" t="s">
        <v>551</v>
      </c>
      <c r="B40" s="1011"/>
      <c r="C40" s="1026">
        <f>SUM(C37:C39)</f>
        <v>0</v>
      </c>
      <c r="D40" s="1026">
        <f aca="true" t="shared" si="7" ref="D40:BO40">SUM(D37:D39)</f>
        <v>0</v>
      </c>
      <c r="E40" s="1026">
        <f t="shared" si="7"/>
        <v>0</v>
      </c>
      <c r="F40" s="1026">
        <f t="shared" si="7"/>
        <v>0</v>
      </c>
      <c r="G40" s="1026">
        <f t="shared" si="7"/>
        <v>0</v>
      </c>
      <c r="H40" s="1026">
        <f t="shared" si="7"/>
        <v>0</v>
      </c>
      <c r="I40" s="1026">
        <f t="shared" si="7"/>
        <v>0</v>
      </c>
      <c r="J40" s="1026">
        <f t="shared" si="7"/>
        <v>0</v>
      </c>
      <c r="K40" s="1026">
        <f t="shared" si="7"/>
        <v>0</v>
      </c>
      <c r="L40" s="1026">
        <f t="shared" si="7"/>
        <v>0</v>
      </c>
      <c r="M40" s="1026">
        <f t="shared" si="7"/>
        <v>0</v>
      </c>
      <c r="N40" s="1026">
        <f t="shared" si="7"/>
        <v>0</v>
      </c>
      <c r="O40" s="1026">
        <f t="shared" si="7"/>
        <v>0</v>
      </c>
      <c r="P40" s="1026">
        <f t="shared" si="7"/>
        <v>0</v>
      </c>
      <c r="Q40" s="1026">
        <f t="shared" si="7"/>
        <v>0</v>
      </c>
      <c r="R40" s="1026">
        <f t="shared" si="7"/>
        <v>0</v>
      </c>
      <c r="S40" s="1026">
        <f t="shared" si="7"/>
        <v>0</v>
      </c>
      <c r="T40" s="1026">
        <f t="shared" si="7"/>
        <v>0</v>
      </c>
      <c r="U40" s="1026">
        <f t="shared" si="7"/>
        <v>0</v>
      </c>
      <c r="V40" s="1026">
        <f t="shared" si="7"/>
        <v>0</v>
      </c>
      <c r="W40" s="1026">
        <f t="shared" si="7"/>
        <v>0</v>
      </c>
      <c r="X40" s="1026">
        <f t="shared" si="7"/>
        <v>0</v>
      </c>
      <c r="Y40" s="1026">
        <f t="shared" si="7"/>
        <v>0</v>
      </c>
      <c r="Z40" s="1026">
        <f t="shared" si="7"/>
        <v>0</v>
      </c>
      <c r="AA40" s="1026">
        <f t="shared" si="7"/>
        <v>0</v>
      </c>
      <c r="AB40" s="1026">
        <f t="shared" si="7"/>
        <v>0</v>
      </c>
      <c r="AC40" s="1026">
        <f t="shared" si="7"/>
        <v>0</v>
      </c>
      <c r="AD40" s="1026">
        <f t="shared" si="7"/>
        <v>0</v>
      </c>
      <c r="AE40" s="1026">
        <f t="shared" si="7"/>
        <v>0</v>
      </c>
      <c r="AF40" s="1026">
        <f t="shared" si="7"/>
        <v>0</v>
      </c>
      <c r="AG40" s="1026">
        <f t="shared" si="7"/>
        <v>0</v>
      </c>
      <c r="AH40" s="1026">
        <f t="shared" si="7"/>
        <v>0</v>
      </c>
      <c r="AI40" s="1026">
        <f t="shared" si="7"/>
        <v>0</v>
      </c>
      <c r="AJ40" s="1026">
        <f t="shared" si="7"/>
        <v>0</v>
      </c>
      <c r="AK40" s="1026">
        <f t="shared" si="7"/>
        <v>0</v>
      </c>
      <c r="AL40" s="1026">
        <f t="shared" si="7"/>
        <v>0</v>
      </c>
      <c r="AM40" s="1026">
        <f t="shared" si="7"/>
        <v>0</v>
      </c>
      <c r="AN40" s="1026">
        <f t="shared" si="7"/>
        <v>0</v>
      </c>
      <c r="AO40" s="1026">
        <f t="shared" si="7"/>
        <v>0</v>
      </c>
      <c r="AP40" s="1026">
        <f t="shared" si="7"/>
        <v>0</v>
      </c>
      <c r="AQ40" s="1026">
        <f t="shared" si="7"/>
        <v>0</v>
      </c>
      <c r="AR40" s="1026">
        <f t="shared" si="7"/>
        <v>0</v>
      </c>
      <c r="AS40" s="1026">
        <f t="shared" si="7"/>
        <v>0</v>
      </c>
      <c r="AT40" s="1026">
        <f t="shared" si="7"/>
        <v>0</v>
      </c>
      <c r="AU40" s="1026">
        <f t="shared" si="7"/>
        <v>0</v>
      </c>
      <c r="AV40" s="1026">
        <f t="shared" si="7"/>
        <v>0</v>
      </c>
      <c r="AW40" s="1026">
        <f t="shared" si="7"/>
        <v>0</v>
      </c>
      <c r="AX40" s="1026">
        <f t="shared" si="7"/>
        <v>0</v>
      </c>
      <c r="AY40" s="1026">
        <f t="shared" si="7"/>
        <v>0</v>
      </c>
      <c r="AZ40" s="1026">
        <f t="shared" si="7"/>
        <v>0</v>
      </c>
      <c r="BA40" s="1026">
        <f t="shared" si="7"/>
        <v>0</v>
      </c>
      <c r="BB40" s="1026">
        <f t="shared" si="7"/>
        <v>0</v>
      </c>
      <c r="BC40" s="1026">
        <f t="shared" si="7"/>
        <v>0</v>
      </c>
      <c r="BD40" s="1026">
        <f t="shared" si="7"/>
        <v>0</v>
      </c>
      <c r="BE40" s="1026">
        <f t="shared" si="7"/>
        <v>0</v>
      </c>
      <c r="BF40" s="1026">
        <f t="shared" si="7"/>
        <v>0</v>
      </c>
      <c r="BG40" s="1026">
        <f t="shared" si="7"/>
        <v>0</v>
      </c>
      <c r="BH40" s="1026">
        <f t="shared" si="7"/>
        <v>0</v>
      </c>
      <c r="BI40" s="1026">
        <f t="shared" si="7"/>
        <v>0</v>
      </c>
      <c r="BJ40" s="1026">
        <f t="shared" si="7"/>
        <v>0</v>
      </c>
      <c r="BK40" s="1026">
        <f t="shared" si="7"/>
        <v>0</v>
      </c>
      <c r="BL40" s="1026">
        <f t="shared" si="7"/>
        <v>0</v>
      </c>
      <c r="BM40" s="1026">
        <f t="shared" si="7"/>
        <v>0</v>
      </c>
      <c r="BN40" s="1026">
        <f t="shared" si="7"/>
        <v>0</v>
      </c>
      <c r="BO40" s="1026">
        <f t="shared" si="7"/>
        <v>0</v>
      </c>
      <c r="BP40" s="1026">
        <f aca="true" t="shared" si="8" ref="BP40:CE40">SUM(BP37:BP39)</f>
        <v>0</v>
      </c>
      <c r="BQ40" s="1026">
        <f t="shared" si="8"/>
        <v>0</v>
      </c>
      <c r="BR40" s="1026">
        <f t="shared" si="8"/>
        <v>0</v>
      </c>
      <c r="BS40" s="1026">
        <f t="shared" si="8"/>
        <v>0</v>
      </c>
      <c r="BT40" s="1026">
        <f t="shared" si="8"/>
        <v>0</v>
      </c>
      <c r="BU40" s="1026">
        <f t="shared" si="8"/>
        <v>0</v>
      </c>
      <c r="BV40" s="1026">
        <f t="shared" si="8"/>
        <v>0</v>
      </c>
      <c r="BW40" s="1026">
        <f t="shared" si="8"/>
        <v>0</v>
      </c>
      <c r="BX40" s="1026">
        <f t="shared" si="8"/>
        <v>0</v>
      </c>
      <c r="BY40" s="1026">
        <f t="shared" si="8"/>
        <v>0</v>
      </c>
      <c r="BZ40" s="1026">
        <f t="shared" si="8"/>
        <v>0</v>
      </c>
      <c r="CA40" s="1026">
        <f t="shared" si="8"/>
        <v>0</v>
      </c>
      <c r="CB40" s="1026">
        <f t="shared" si="8"/>
        <v>0</v>
      </c>
      <c r="CC40" s="1026">
        <f t="shared" si="8"/>
        <v>0</v>
      </c>
      <c r="CD40" s="1026">
        <f t="shared" si="8"/>
        <v>0</v>
      </c>
      <c r="CE40" s="1026">
        <f t="shared" si="8"/>
        <v>0</v>
      </c>
    </row>
    <row r="41" spans="1:83" ht="15">
      <c r="A41" s="48"/>
      <c r="B41" s="48"/>
      <c r="C41" s="48"/>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278"/>
      <c r="BP41" s="278"/>
      <c r="BQ41" s="278"/>
      <c r="BR41" s="278"/>
      <c r="BS41" s="278"/>
      <c r="BT41" s="278"/>
      <c r="BU41" s="278"/>
      <c r="BV41" s="278"/>
      <c r="BW41" s="61"/>
      <c r="BX41" s="61"/>
      <c r="BY41" s="61"/>
      <c r="BZ41" s="61"/>
      <c r="CA41" s="61"/>
      <c r="CB41" s="61"/>
      <c r="CC41" s="61"/>
      <c r="CD41" s="61"/>
      <c r="CE41" s="278"/>
    </row>
    <row r="42" spans="1:83" ht="15">
      <c r="A42" s="1011" t="s">
        <v>552</v>
      </c>
      <c r="B42" s="1011"/>
      <c r="C42" s="1025">
        <f>SUM(C13,C34,C40)</f>
        <v>0</v>
      </c>
      <c r="D42" s="1025">
        <f aca="true" t="shared" si="9" ref="D42:BO42">SUM(D13,D34,D40)</f>
        <v>0</v>
      </c>
      <c r="E42" s="1025">
        <f t="shared" si="9"/>
        <v>0</v>
      </c>
      <c r="F42" s="1025">
        <f t="shared" si="9"/>
        <v>0</v>
      </c>
      <c r="G42" s="1025">
        <f t="shared" si="9"/>
        <v>0</v>
      </c>
      <c r="H42" s="1025">
        <f t="shared" si="9"/>
        <v>0</v>
      </c>
      <c r="I42" s="1025">
        <f t="shared" si="9"/>
        <v>0</v>
      </c>
      <c r="J42" s="1025">
        <f t="shared" si="9"/>
        <v>0</v>
      </c>
      <c r="K42" s="1025">
        <f t="shared" si="9"/>
        <v>0</v>
      </c>
      <c r="L42" s="1025">
        <f t="shared" si="9"/>
        <v>0</v>
      </c>
      <c r="M42" s="1025">
        <f t="shared" si="9"/>
        <v>0</v>
      </c>
      <c r="N42" s="1025">
        <f t="shared" si="9"/>
        <v>0</v>
      </c>
      <c r="O42" s="1025">
        <f t="shared" si="9"/>
        <v>0</v>
      </c>
      <c r="P42" s="1025">
        <f t="shared" si="9"/>
        <v>0</v>
      </c>
      <c r="Q42" s="1025">
        <f t="shared" si="9"/>
        <v>0</v>
      </c>
      <c r="R42" s="1025">
        <f t="shared" si="9"/>
        <v>0</v>
      </c>
      <c r="S42" s="1025">
        <f t="shared" si="9"/>
        <v>0</v>
      </c>
      <c r="T42" s="1025">
        <f t="shared" si="9"/>
        <v>0</v>
      </c>
      <c r="U42" s="1025">
        <f t="shared" si="9"/>
        <v>0</v>
      </c>
      <c r="V42" s="1025">
        <f t="shared" si="9"/>
        <v>0</v>
      </c>
      <c r="W42" s="1025">
        <f t="shared" si="9"/>
        <v>0</v>
      </c>
      <c r="X42" s="1025">
        <f t="shared" si="9"/>
        <v>0</v>
      </c>
      <c r="Y42" s="1025">
        <f t="shared" si="9"/>
        <v>0</v>
      </c>
      <c r="Z42" s="1025">
        <f t="shared" si="9"/>
        <v>0</v>
      </c>
      <c r="AA42" s="1025">
        <f t="shared" si="9"/>
        <v>0</v>
      </c>
      <c r="AB42" s="1025">
        <f t="shared" si="9"/>
        <v>0</v>
      </c>
      <c r="AC42" s="1025">
        <f t="shared" si="9"/>
        <v>0</v>
      </c>
      <c r="AD42" s="1025">
        <f t="shared" si="9"/>
        <v>0</v>
      </c>
      <c r="AE42" s="1025">
        <f t="shared" si="9"/>
        <v>0</v>
      </c>
      <c r="AF42" s="1025">
        <f t="shared" si="9"/>
        <v>0</v>
      </c>
      <c r="AG42" s="1025">
        <f t="shared" si="9"/>
        <v>0</v>
      </c>
      <c r="AH42" s="1025">
        <f t="shared" si="9"/>
        <v>0</v>
      </c>
      <c r="AI42" s="1025">
        <f t="shared" si="9"/>
        <v>0</v>
      </c>
      <c r="AJ42" s="1025">
        <f t="shared" si="9"/>
        <v>0</v>
      </c>
      <c r="AK42" s="1025">
        <f t="shared" si="9"/>
        <v>0</v>
      </c>
      <c r="AL42" s="1025">
        <f t="shared" si="9"/>
        <v>0</v>
      </c>
      <c r="AM42" s="1025">
        <f t="shared" si="9"/>
        <v>0</v>
      </c>
      <c r="AN42" s="1025">
        <f t="shared" si="9"/>
        <v>0</v>
      </c>
      <c r="AO42" s="1025">
        <f t="shared" si="9"/>
        <v>0</v>
      </c>
      <c r="AP42" s="1025">
        <f t="shared" si="9"/>
        <v>0</v>
      </c>
      <c r="AQ42" s="1025">
        <f t="shared" si="9"/>
        <v>0</v>
      </c>
      <c r="AR42" s="1025">
        <f t="shared" si="9"/>
        <v>0</v>
      </c>
      <c r="AS42" s="1025">
        <f t="shared" si="9"/>
        <v>0</v>
      </c>
      <c r="AT42" s="1025">
        <f t="shared" si="9"/>
        <v>0</v>
      </c>
      <c r="AU42" s="1025">
        <f t="shared" si="9"/>
        <v>0</v>
      </c>
      <c r="AV42" s="1025">
        <f t="shared" si="9"/>
        <v>0</v>
      </c>
      <c r="AW42" s="1025">
        <f t="shared" si="9"/>
        <v>0</v>
      </c>
      <c r="AX42" s="1025">
        <f t="shared" si="9"/>
        <v>0</v>
      </c>
      <c r="AY42" s="1025">
        <f t="shared" si="9"/>
        <v>0</v>
      </c>
      <c r="AZ42" s="1025">
        <f t="shared" si="9"/>
        <v>0</v>
      </c>
      <c r="BA42" s="1025">
        <f t="shared" si="9"/>
        <v>0</v>
      </c>
      <c r="BB42" s="1025">
        <f t="shared" si="9"/>
        <v>0</v>
      </c>
      <c r="BC42" s="1025">
        <f t="shared" si="9"/>
        <v>0</v>
      </c>
      <c r="BD42" s="1025">
        <f t="shared" si="9"/>
        <v>0</v>
      </c>
      <c r="BE42" s="1025">
        <f t="shared" si="9"/>
        <v>0</v>
      </c>
      <c r="BF42" s="1025">
        <f t="shared" si="9"/>
        <v>0</v>
      </c>
      <c r="BG42" s="1025">
        <f t="shared" si="9"/>
        <v>0</v>
      </c>
      <c r="BH42" s="1025">
        <f t="shared" si="9"/>
        <v>0</v>
      </c>
      <c r="BI42" s="1025">
        <f t="shared" si="9"/>
        <v>0</v>
      </c>
      <c r="BJ42" s="1025">
        <f t="shared" si="9"/>
        <v>0</v>
      </c>
      <c r="BK42" s="1025">
        <f t="shared" si="9"/>
        <v>0</v>
      </c>
      <c r="BL42" s="1025">
        <f t="shared" si="9"/>
        <v>0</v>
      </c>
      <c r="BM42" s="1025">
        <f t="shared" si="9"/>
        <v>0</v>
      </c>
      <c r="BN42" s="1025">
        <f t="shared" si="9"/>
        <v>0</v>
      </c>
      <c r="BO42" s="1025">
        <f t="shared" si="9"/>
        <v>0</v>
      </c>
      <c r="BP42" s="1025">
        <f aca="true" t="shared" si="10" ref="BP42:CE42">SUM(BP13,BP34,BP40)</f>
        <v>0</v>
      </c>
      <c r="BQ42" s="1025">
        <f t="shared" si="10"/>
        <v>0</v>
      </c>
      <c r="BR42" s="1025">
        <f t="shared" si="10"/>
        <v>0</v>
      </c>
      <c r="BS42" s="1025">
        <f t="shared" si="10"/>
        <v>0</v>
      </c>
      <c r="BT42" s="1025">
        <f t="shared" si="10"/>
        <v>0</v>
      </c>
      <c r="BU42" s="1025">
        <f t="shared" si="10"/>
        <v>0</v>
      </c>
      <c r="BV42" s="1025">
        <f t="shared" si="10"/>
        <v>0</v>
      </c>
      <c r="BW42" s="1025">
        <f t="shared" si="10"/>
        <v>0</v>
      </c>
      <c r="BX42" s="1025">
        <f t="shared" si="10"/>
        <v>0</v>
      </c>
      <c r="BY42" s="1025">
        <f t="shared" si="10"/>
        <v>0</v>
      </c>
      <c r="BZ42" s="1025">
        <f t="shared" si="10"/>
        <v>0</v>
      </c>
      <c r="CA42" s="1025">
        <f t="shared" si="10"/>
        <v>0</v>
      </c>
      <c r="CB42" s="1025">
        <f t="shared" si="10"/>
        <v>0</v>
      </c>
      <c r="CC42" s="1025">
        <f t="shared" si="10"/>
        <v>0</v>
      </c>
      <c r="CD42" s="1025">
        <f t="shared" si="10"/>
        <v>0</v>
      </c>
      <c r="CE42" s="1025">
        <f t="shared" si="10"/>
        <v>0</v>
      </c>
    </row>
    <row r="43" spans="1:83" ht="15">
      <c r="A43" s="16"/>
      <c r="B43" s="16"/>
      <c r="C43" s="48"/>
      <c r="BO43" s="279"/>
      <c r="BP43" s="279"/>
      <c r="BQ43" s="279"/>
      <c r="BR43" s="279"/>
      <c r="BS43" s="279"/>
      <c r="BT43" s="279"/>
      <c r="BU43" s="279"/>
      <c r="BV43" s="279"/>
      <c r="CE43" s="279"/>
    </row>
    <row r="44" spans="1:83" ht="15">
      <c r="A44" s="79" t="s">
        <v>553</v>
      </c>
      <c r="B44" s="16"/>
      <c r="C44" s="48"/>
      <c r="D44" s="48"/>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283"/>
      <c r="BP44" s="283"/>
      <c r="BQ44" s="283"/>
      <c r="BR44" s="283"/>
      <c r="BS44" s="283"/>
      <c r="BT44" s="283"/>
      <c r="BU44" s="283"/>
      <c r="BV44" s="283"/>
      <c r="BW44" s="48"/>
      <c r="BX44" s="48"/>
      <c r="BY44" s="48"/>
      <c r="BZ44" s="48"/>
      <c r="CA44" s="48"/>
      <c r="CB44" s="48"/>
      <c r="CC44" s="48"/>
      <c r="CD44" s="48"/>
      <c r="CE44" s="283"/>
    </row>
    <row r="45" spans="1:83" ht="15">
      <c r="A45" s="79"/>
      <c r="B45" s="16" t="s">
        <v>554</v>
      </c>
      <c r="C45" s="48"/>
      <c r="D45" s="48"/>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278"/>
      <c r="BP45" s="278"/>
      <c r="BQ45" s="278"/>
      <c r="BR45" s="278"/>
      <c r="BS45" s="278"/>
      <c r="BT45" s="278"/>
      <c r="BU45" s="278"/>
      <c r="BV45" s="278"/>
      <c r="BW45" s="61"/>
      <c r="BX45" s="61"/>
      <c r="BY45" s="61"/>
      <c r="BZ45" s="61"/>
      <c r="CA45" s="61"/>
      <c r="CB45" s="61"/>
      <c r="CC45" s="61"/>
      <c r="CD45" s="61"/>
      <c r="CE45" s="278"/>
    </row>
    <row r="46" spans="1:83" ht="15">
      <c r="A46" s="79"/>
      <c r="B46" s="16" t="s">
        <v>555</v>
      </c>
      <c r="C46" s="48"/>
      <c r="D46" s="48"/>
      <c r="BO46" s="279"/>
      <c r="BP46" s="279"/>
      <c r="BQ46" s="279"/>
      <c r="BR46" s="279"/>
      <c r="BS46" s="279"/>
      <c r="BT46" s="279"/>
      <c r="BU46" s="279"/>
      <c r="BV46" s="279"/>
      <c r="CE46" s="279"/>
    </row>
    <row r="47" spans="1:83" ht="15">
      <c r="A47" s="831"/>
      <c r="B47" s="1011" t="s">
        <v>557</v>
      </c>
      <c r="C47" s="1013">
        <f>SUM(C45:C46)</f>
        <v>0</v>
      </c>
      <c r="D47" s="1013">
        <f aca="true" t="shared" si="11" ref="D47:BO47">SUM(D45:D46)</f>
        <v>0</v>
      </c>
      <c r="E47" s="1013">
        <f t="shared" si="11"/>
        <v>0</v>
      </c>
      <c r="F47" s="1013">
        <f t="shared" si="11"/>
        <v>0</v>
      </c>
      <c r="G47" s="1013">
        <f t="shared" si="11"/>
        <v>0</v>
      </c>
      <c r="H47" s="1013">
        <f t="shared" si="11"/>
        <v>0</v>
      </c>
      <c r="I47" s="1013">
        <f t="shared" si="11"/>
        <v>0</v>
      </c>
      <c r="J47" s="1013">
        <f t="shared" si="11"/>
        <v>0</v>
      </c>
      <c r="K47" s="1013">
        <f t="shared" si="11"/>
        <v>0</v>
      </c>
      <c r="L47" s="1013">
        <f t="shared" si="11"/>
        <v>0</v>
      </c>
      <c r="M47" s="1013">
        <f t="shared" si="11"/>
        <v>0</v>
      </c>
      <c r="N47" s="1013">
        <f t="shared" si="11"/>
        <v>0</v>
      </c>
      <c r="O47" s="1013">
        <f t="shared" si="11"/>
        <v>0</v>
      </c>
      <c r="P47" s="1013">
        <f t="shared" si="11"/>
        <v>0</v>
      </c>
      <c r="Q47" s="1013">
        <f t="shared" si="11"/>
        <v>0</v>
      </c>
      <c r="R47" s="1013">
        <f t="shared" si="11"/>
        <v>0</v>
      </c>
      <c r="S47" s="1013">
        <f t="shared" si="11"/>
        <v>0</v>
      </c>
      <c r="T47" s="1013">
        <f t="shared" si="11"/>
        <v>0</v>
      </c>
      <c r="U47" s="1013">
        <f t="shared" si="11"/>
        <v>0</v>
      </c>
      <c r="V47" s="1013">
        <f t="shared" si="11"/>
        <v>0</v>
      </c>
      <c r="W47" s="1013">
        <f t="shared" si="11"/>
        <v>0</v>
      </c>
      <c r="X47" s="1013">
        <f t="shared" si="11"/>
        <v>0</v>
      </c>
      <c r="Y47" s="1013">
        <f t="shared" si="11"/>
        <v>0</v>
      </c>
      <c r="Z47" s="1013">
        <f t="shared" si="11"/>
        <v>0</v>
      </c>
      <c r="AA47" s="1013">
        <f t="shared" si="11"/>
        <v>0</v>
      </c>
      <c r="AB47" s="1013">
        <f t="shared" si="11"/>
        <v>0</v>
      </c>
      <c r="AC47" s="1013">
        <f t="shared" si="11"/>
        <v>0</v>
      </c>
      <c r="AD47" s="1013">
        <f t="shared" si="11"/>
        <v>0</v>
      </c>
      <c r="AE47" s="1013">
        <f t="shared" si="11"/>
        <v>0</v>
      </c>
      <c r="AF47" s="1013">
        <f t="shared" si="11"/>
        <v>0</v>
      </c>
      <c r="AG47" s="1013">
        <f t="shared" si="11"/>
        <v>0</v>
      </c>
      <c r="AH47" s="1013">
        <f t="shared" si="11"/>
        <v>0</v>
      </c>
      <c r="AI47" s="1013">
        <f t="shared" si="11"/>
        <v>0</v>
      </c>
      <c r="AJ47" s="1013">
        <f t="shared" si="11"/>
        <v>0</v>
      </c>
      <c r="AK47" s="1013">
        <f t="shared" si="11"/>
        <v>0</v>
      </c>
      <c r="AL47" s="1013">
        <f t="shared" si="11"/>
        <v>0</v>
      </c>
      <c r="AM47" s="1013">
        <f t="shared" si="11"/>
        <v>0</v>
      </c>
      <c r="AN47" s="1013">
        <f t="shared" si="11"/>
        <v>0</v>
      </c>
      <c r="AO47" s="1013">
        <f t="shared" si="11"/>
        <v>0</v>
      </c>
      <c r="AP47" s="1013">
        <f t="shared" si="11"/>
        <v>0</v>
      </c>
      <c r="AQ47" s="1013">
        <f t="shared" si="11"/>
        <v>0</v>
      </c>
      <c r="AR47" s="1013">
        <f t="shared" si="11"/>
        <v>0</v>
      </c>
      <c r="AS47" s="1013">
        <f t="shared" si="11"/>
        <v>0</v>
      </c>
      <c r="AT47" s="1013">
        <f t="shared" si="11"/>
        <v>0</v>
      </c>
      <c r="AU47" s="1013">
        <f t="shared" si="11"/>
        <v>0</v>
      </c>
      <c r="AV47" s="1013">
        <f t="shared" si="11"/>
        <v>0</v>
      </c>
      <c r="AW47" s="1013">
        <f t="shared" si="11"/>
        <v>0</v>
      </c>
      <c r="AX47" s="1013">
        <f t="shared" si="11"/>
        <v>0</v>
      </c>
      <c r="AY47" s="1013">
        <f t="shared" si="11"/>
        <v>0</v>
      </c>
      <c r="AZ47" s="1013">
        <f t="shared" si="11"/>
        <v>0</v>
      </c>
      <c r="BA47" s="1013">
        <f t="shared" si="11"/>
        <v>0</v>
      </c>
      <c r="BB47" s="1013">
        <f t="shared" si="11"/>
        <v>0</v>
      </c>
      <c r="BC47" s="1013">
        <f t="shared" si="11"/>
        <v>0</v>
      </c>
      <c r="BD47" s="1013">
        <f t="shared" si="11"/>
        <v>0</v>
      </c>
      <c r="BE47" s="1013">
        <f t="shared" si="11"/>
        <v>0</v>
      </c>
      <c r="BF47" s="1013">
        <f t="shared" si="11"/>
        <v>0</v>
      </c>
      <c r="BG47" s="1013">
        <f t="shared" si="11"/>
        <v>0</v>
      </c>
      <c r="BH47" s="1013">
        <f t="shared" si="11"/>
        <v>0</v>
      </c>
      <c r="BI47" s="1013">
        <f t="shared" si="11"/>
        <v>0</v>
      </c>
      <c r="BJ47" s="1013">
        <f t="shared" si="11"/>
        <v>0</v>
      </c>
      <c r="BK47" s="1013">
        <f t="shared" si="11"/>
        <v>0</v>
      </c>
      <c r="BL47" s="1013">
        <f t="shared" si="11"/>
        <v>0</v>
      </c>
      <c r="BM47" s="1013">
        <f t="shared" si="11"/>
        <v>0</v>
      </c>
      <c r="BN47" s="1013">
        <f t="shared" si="11"/>
        <v>0</v>
      </c>
      <c r="BO47" s="1013">
        <f t="shared" si="11"/>
        <v>0</v>
      </c>
      <c r="BP47" s="1013">
        <f aca="true" t="shared" si="12" ref="BP47:CE47">SUM(BP45:BP46)</f>
        <v>0</v>
      </c>
      <c r="BQ47" s="1013">
        <f t="shared" si="12"/>
        <v>0</v>
      </c>
      <c r="BR47" s="1013">
        <f t="shared" si="12"/>
        <v>0</v>
      </c>
      <c r="BS47" s="1013">
        <f t="shared" si="12"/>
        <v>0</v>
      </c>
      <c r="BT47" s="1013">
        <f t="shared" si="12"/>
        <v>0</v>
      </c>
      <c r="BU47" s="1013">
        <f t="shared" si="12"/>
        <v>0</v>
      </c>
      <c r="BV47" s="1013">
        <f t="shared" si="12"/>
        <v>0</v>
      </c>
      <c r="BW47" s="1013">
        <f t="shared" si="12"/>
        <v>0</v>
      </c>
      <c r="BX47" s="1013">
        <f t="shared" si="12"/>
        <v>0</v>
      </c>
      <c r="BY47" s="1013">
        <f t="shared" si="12"/>
        <v>0</v>
      </c>
      <c r="BZ47" s="1013">
        <f t="shared" si="12"/>
        <v>0</v>
      </c>
      <c r="CA47" s="1013">
        <f t="shared" si="12"/>
        <v>0</v>
      </c>
      <c r="CB47" s="1013">
        <f t="shared" si="12"/>
        <v>0</v>
      </c>
      <c r="CC47" s="1013">
        <f t="shared" si="12"/>
        <v>0</v>
      </c>
      <c r="CD47" s="1013">
        <f t="shared" si="12"/>
        <v>0</v>
      </c>
      <c r="CE47" s="1013">
        <f t="shared" si="12"/>
        <v>0</v>
      </c>
    </row>
    <row r="48" spans="3:83" ht="15">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1"/>
      <c r="BI48" s="61"/>
      <c r="BJ48" s="61"/>
      <c r="BK48" s="61"/>
      <c r="BL48" s="61"/>
      <c r="BM48" s="61"/>
      <c r="BN48" s="61"/>
      <c r="BO48" s="278"/>
      <c r="BP48" s="278"/>
      <c r="BQ48" s="278"/>
      <c r="BR48" s="278"/>
      <c r="BS48" s="278"/>
      <c r="BT48" s="278"/>
      <c r="BU48" s="278"/>
      <c r="BV48" s="278"/>
      <c r="BW48" s="61"/>
      <c r="BX48" s="61"/>
      <c r="BY48" s="61"/>
      <c r="BZ48" s="61"/>
      <c r="CA48" s="61"/>
      <c r="CB48" s="61"/>
      <c r="CC48" s="61"/>
      <c r="CD48" s="61"/>
      <c r="CE48" s="278"/>
    </row>
    <row r="49" ht="15">
      <c r="CE49" s="279"/>
    </row>
    <row r="50" ht="15">
      <c r="CE50" s="279"/>
    </row>
    <row r="51" ht="15">
      <c r="CE51" s="279"/>
    </row>
    <row r="52" ht="15">
      <c r="CE52" s="279"/>
    </row>
    <row r="53" ht="15">
      <c r="CE53" s="279"/>
    </row>
    <row r="54" ht="15">
      <c r="CE54" s="279"/>
    </row>
    <row r="55" ht="15">
      <c r="CE55" s="279"/>
    </row>
    <row r="56" ht="15">
      <c r="CE56" s="279"/>
    </row>
    <row r="57" ht="15">
      <c r="CE57" s="279"/>
    </row>
    <row r="58" ht="15">
      <c r="CE58" s="279"/>
    </row>
    <row r="59" ht="15">
      <c r="CE59" s="279"/>
    </row>
    <row r="60" ht="15">
      <c r="CE60" s="1"/>
    </row>
  </sheetData>
  <mergeCells count="82">
    <mergeCell ref="CE6:CE9"/>
    <mergeCell ref="BO6:BV6"/>
    <mergeCell ref="BG6:BN6"/>
    <mergeCell ref="BO7:BO8"/>
    <mergeCell ref="BP7:BP8"/>
    <mergeCell ref="BQ7:BS7"/>
    <mergeCell ref="BG7:BG8"/>
    <mergeCell ref="BH7:BH8"/>
    <mergeCell ref="BI7:BK7"/>
    <mergeCell ref="BY9:CA9"/>
    <mergeCell ref="BX7:BX8"/>
    <mergeCell ref="BY7:CA7"/>
    <mergeCell ref="CD7:CD8"/>
    <mergeCell ref="BW7:BW8"/>
    <mergeCell ref="BW6:CD6"/>
    <mergeCell ref="BM7:BM8"/>
    <mergeCell ref="U9:W9"/>
    <mergeCell ref="AC9:AE9"/>
    <mergeCell ref="AK9:AM9"/>
    <mergeCell ref="BQ9:BS9"/>
    <mergeCell ref="BI9:BK9"/>
    <mergeCell ref="AQ6:AX6"/>
    <mergeCell ref="AS9:AU9"/>
    <mergeCell ref="BA9:BC9"/>
    <mergeCell ref="AY7:AY8"/>
    <mergeCell ref="AZ7:AZ8"/>
    <mergeCell ref="BA7:BC7"/>
    <mergeCell ref="AY6:BF6"/>
    <mergeCell ref="AW7:AW8"/>
    <mergeCell ref="BE7:BE8"/>
    <mergeCell ref="BD7:BD8"/>
    <mergeCell ref="BF7:BF8"/>
    <mergeCell ref="AV7:AV8"/>
    <mergeCell ref="AX7:AX8"/>
    <mergeCell ref="C7:C8"/>
    <mergeCell ref="D7:D8"/>
    <mergeCell ref="E7:G7"/>
    <mergeCell ref="J7:J8"/>
    <mergeCell ref="K7:K8"/>
    <mergeCell ref="H7:H8"/>
    <mergeCell ref="L7:L8"/>
    <mergeCell ref="M7:O7"/>
    <mergeCell ref="AI6:AP6"/>
    <mergeCell ref="Z7:Z8"/>
    <mergeCell ref="AA7:AA8"/>
    <mergeCell ref="AB7:AB8"/>
    <mergeCell ref="AC7:AE7"/>
    <mergeCell ref="AO7:AO8"/>
    <mergeCell ref="P7:P8"/>
    <mergeCell ref="X7:X8"/>
    <mergeCell ref="AN7:AN8"/>
    <mergeCell ref="AP7:AP8"/>
    <mergeCell ref="AJ7:AJ8"/>
    <mergeCell ref="AK7:AM7"/>
    <mergeCell ref="A6:B9"/>
    <mergeCell ref="C6:J6"/>
    <mergeCell ref="K6:R6"/>
    <mergeCell ref="S6:Z6"/>
    <mergeCell ref="AA6:AH6"/>
    <mergeCell ref="R7:R8"/>
    <mergeCell ref="S7:S8"/>
    <mergeCell ref="T7:T8"/>
    <mergeCell ref="U7:W7"/>
    <mergeCell ref="AH7:AH8"/>
    <mergeCell ref="AF7:AF8"/>
    <mergeCell ref="I7:I8"/>
    <mergeCell ref="Y7:Y8"/>
    <mergeCell ref="AG7:AG8"/>
    <mergeCell ref="E9:G9"/>
    <mergeCell ref="M9:O9"/>
    <mergeCell ref="BU7:BU8"/>
    <mergeCell ref="CC7:CC8"/>
    <mergeCell ref="Q7:Q8"/>
    <mergeCell ref="AQ7:AQ8"/>
    <mergeCell ref="AR7:AR8"/>
    <mergeCell ref="AS7:AU7"/>
    <mergeCell ref="AI7:AI8"/>
    <mergeCell ref="CB7:CB8"/>
    <mergeCell ref="BT7:BT8"/>
    <mergeCell ref="BV7:BV8"/>
    <mergeCell ref="BL7:BL8"/>
    <mergeCell ref="BN7:BN8"/>
  </mergeCells>
  <printOptions/>
  <pageMargins left="0.7" right="0.7" top="0.75" bottom="0.75" header="0.3" footer="0.3"/>
  <pageSetup fitToHeight="0" fitToWidth="1" horizontalDpi="600" verticalDpi="600" orientation="landscape" paperSize="9" scale="1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0000"/>
    <pageSetUpPr fitToPage="1"/>
  </sheetPr>
  <dimension ref="A1:CB56"/>
  <sheetViews>
    <sheetView view="pageBreakPreview" zoomScale="60" workbookViewId="0" topLeftCell="AV1">
      <selection activeCell="BI10" sqref="BI10"/>
    </sheetView>
  </sheetViews>
  <sheetFormatPr defaultColWidth="9.140625" defaultRowHeight="15"/>
  <cols>
    <col min="1" max="1" width="6.28125" style="1" customWidth="1"/>
    <col min="2" max="2" width="2.8515625" style="1" customWidth="1"/>
    <col min="3" max="3" width="5.421875" style="1" customWidth="1"/>
    <col min="4" max="4" width="9.140625" style="1" customWidth="1"/>
    <col min="5" max="5" width="16.8515625" style="1" customWidth="1"/>
    <col min="6" max="6" width="32.28125" style="1" customWidth="1"/>
    <col min="7" max="7" width="14.8515625" style="6" bestFit="1" customWidth="1"/>
    <col min="8" max="10" width="20.421875" style="1" customWidth="1"/>
    <col min="11" max="11" width="25.140625" style="1" customWidth="1"/>
    <col min="12" max="12" width="20.421875" style="1" customWidth="1"/>
    <col min="13" max="13" width="14.8515625" style="1" bestFit="1" customWidth="1"/>
    <col min="14" max="14" width="20.421875" style="1" bestFit="1" customWidth="1"/>
    <col min="15" max="16" width="20.421875" style="1" customWidth="1"/>
    <col min="17" max="17" width="25.140625" style="1" customWidth="1"/>
    <col min="18" max="18" width="20.421875" style="1" customWidth="1"/>
    <col min="19" max="19" width="14.8515625" style="1" bestFit="1" customWidth="1"/>
    <col min="20" max="20" width="20.421875" style="1" bestFit="1" customWidth="1"/>
    <col min="21" max="22" width="20.421875" style="1" customWidth="1"/>
    <col min="23" max="23" width="25.140625" style="1" customWidth="1"/>
    <col min="24" max="24" width="20.421875" style="1" customWidth="1"/>
    <col min="25" max="25" width="14.8515625" style="1" bestFit="1" customWidth="1"/>
    <col min="26" max="26" width="20.421875" style="1" bestFit="1" customWidth="1"/>
    <col min="27" max="28" width="20.421875" style="1" customWidth="1"/>
    <col min="29" max="29" width="25.140625" style="1" customWidth="1"/>
    <col min="30" max="30" width="20.7109375" style="1" customWidth="1"/>
    <col min="31" max="31" width="14.8515625" style="1" bestFit="1" customWidth="1"/>
    <col min="32" max="32" width="20.421875" style="1" bestFit="1" customWidth="1"/>
    <col min="33" max="34" width="20.421875" style="1" customWidth="1"/>
    <col min="35" max="35" width="25.140625" style="1" customWidth="1"/>
    <col min="36" max="36" width="20.421875" style="1" customWidth="1"/>
    <col min="37" max="37" width="14.8515625" style="1" bestFit="1" customWidth="1"/>
    <col min="38" max="38" width="20.421875" style="1" bestFit="1" customWidth="1"/>
    <col min="39" max="40" width="20.421875" style="1" customWidth="1"/>
    <col min="41" max="41" width="25.140625" style="1" customWidth="1"/>
    <col min="42" max="42" width="20.421875" style="1" customWidth="1"/>
    <col min="43" max="43" width="14.8515625" style="1" bestFit="1" customWidth="1"/>
    <col min="44" max="44" width="20.421875" style="1" bestFit="1" customWidth="1"/>
    <col min="45" max="46" width="20.421875" style="1" customWidth="1"/>
    <col min="47" max="47" width="25.140625" style="1" customWidth="1"/>
    <col min="48" max="48" width="20.421875" style="1" customWidth="1"/>
    <col min="49" max="49" width="14.8515625" style="279" bestFit="1" customWidth="1"/>
    <col min="50" max="50" width="20.421875" style="279" bestFit="1" customWidth="1"/>
    <col min="51" max="51" width="20.421875" style="279" customWidth="1"/>
    <col min="52" max="52" width="20.421875" style="1" customWidth="1"/>
    <col min="53" max="53" width="25.140625" style="1" customWidth="1"/>
    <col min="54" max="54" width="20.421875" style="279" customWidth="1"/>
    <col min="55" max="55" width="14.8515625" style="1" bestFit="1" customWidth="1"/>
    <col min="56" max="56" width="20.421875" style="1" bestFit="1" customWidth="1"/>
    <col min="57" max="58" width="20.421875" style="1" customWidth="1"/>
    <col min="59" max="59" width="25.140625" style="1" customWidth="1"/>
    <col min="60" max="60" width="20.421875" style="1" customWidth="1"/>
    <col min="61" max="61" width="11.28125" style="279" customWidth="1"/>
    <col min="62" max="16384" width="9.140625" style="1" customWidth="1"/>
  </cols>
  <sheetData>
    <row r="1" spans="1:73" ht="15">
      <c r="A1" s="1" t="s">
        <v>486</v>
      </c>
      <c r="B1" s="1"/>
      <c r="C1" s="1"/>
      <c r="D1" s="1"/>
      <c r="E1" s="1">
        <f>'S1_DB NOT PAA CV'!B1</f>
        <v>0</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279"/>
      <c r="AX1" s="279"/>
      <c r="AY1" s="279"/>
      <c r="AZ1" s="1"/>
      <c r="BA1" s="1"/>
      <c r="BB1" s="279"/>
      <c r="BC1" s="1"/>
      <c r="BD1" s="1"/>
      <c r="BE1" s="1"/>
      <c r="BF1" s="1"/>
      <c r="BG1" s="1"/>
      <c r="BH1" s="1"/>
      <c r="BI1" s="279"/>
      <c r="BJ1" s="1"/>
      <c r="BK1" s="1"/>
      <c r="BL1" s="1"/>
      <c r="BM1" s="1"/>
      <c r="BN1" s="1"/>
      <c r="BO1" s="1"/>
      <c r="BP1" s="1"/>
      <c r="BQ1" s="1"/>
      <c r="BR1" s="1"/>
      <c r="BS1" s="1"/>
      <c r="BT1" s="1"/>
      <c r="BU1" s="1"/>
    </row>
    <row r="2" spans="1:73" ht="15">
      <c r="A2" s="1" t="s">
        <v>487</v>
      </c>
      <c r="B2" s="1"/>
      <c r="C2" s="1"/>
      <c r="D2" s="1"/>
      <c r="E2" s="1" t="s">
        <v>587</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279"/>
      <c r="AX2" s="279"/>
      <c r="AY2" s="279"/>
      <c r="AZ2" s="1"/>
      <c r="BA2" s="1"/>
      <c r="BB2" s="279"/>
      <c r="BC2" s="1"/>
      <c r="BD2" s="1"/>
      <c r="BE2" s="1"/>
      <c r="BF2" s="1"/>
      <c r="BG2" s="1"/>
      <c r="BH2" s="1"/>
      <c r="BI2" s="279"/>
      <c r="BJ2" s="1"/>
      <c r="BK2" s="1"/>
      <c r="BL2" s="1"/>
      <c r="BM2" s="1"/>
      <c r="BN2" s="1"/>
      <c r="BO2" s="1"/>
      <c r="BP2" s="1"/>
      <c r="BQ2" s="1"/>
      <c r="BR2" s="1"/>
      <c r="BS2" s="1"/>
      <c r="BT2" s="1"/>
      <c r="BU2" s="1"/>
    </row>
    <row r="3" spans="1:73" ht="15">
      <c r="A3" s="1" t="s">
        <v>489</v>
      </c>
      <c r="B3" s="1"/>
      <c r="C3" s="1"/>
      <c r="D3" s="1"/>
      <c r="E3" s="1" t="s">
        <v>588</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279"/>
      <c r="AX3" s="279"/>
      <c r="AY3" s="279"/>
      <c r="AZ3" s="1"/>
      <c r="BA3" s="1"/>
      <c r="BB3" s="279"/>
      <c r="BC3" s="1"/>
      <c r="BD3" s="1"/>
      <c r="BE3" s="1"/>
      <c r="BF3" s="1"/>
      <c r="BG3" s="1"/>
      <c r="BH3" s="1"/>
      <c r="BI3" s="279"/>
      <c r="BJ3" s="1"/>
      <c r="BK3" s="1"/>
      <c r="BL3" s="1"/>
      <c r="BM3" s="1"/>
      <c r="BN3" s="1"/>
      <c r="BO3" s="1"/>
      <c r="BP3" s="1"/>
      <c r="BQ3" s="1"/>
      <c r="BR3" s="1"/>
      <c r="BS3" s="1"/>
      <c r="BT3" s="1"/>
      <c r="BU3" s="1"/>
    </row>
    <row r="4" spans="1:73" ht="15">
      <c r="A4" s="1" t="s">
        <v>491</v>
      </c>
      <c r="B4" s="1"/>
      <c r="C4" s="1"/>
      <c r="D4" s="1"/>
      <c r="E4" s="1" t="s">
        <v>559</v>
      </c>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279"/>
      <c r="AX4" s="279"/>
      <c r="AY4" s="279"/>
      <c r="AZ4" s="1"/>
      <c r="BA4" s="1"/>
      <c r="BB4" s="279"/>
      <c r="BC4" s="1"/>
      <c r="BD4" s="1"/>
      <c r="BE4" s="1"/>
      <c r="BF4" s="1"/>
      <c r="BG4" s="1"/>
      <c r="BH4" s="1"/>
      <c r="BI4" s="279"/>
      <c r="BJ4" s="1"/>
      <c r="BK4" s="1"/>
      <c r="BL4" s="1"/>
      <c r="BM4" s="1"/>
      <c r="BN4" s="1"/>
      <c r="BO4" s="1"/>
      <c r="BP4" s="1"/>
      <c r="BQ4" s="1"/>
      <c r="BR4" s="1"/>
      <c r="BS4" s="1"/>
      <c r="BT4" s="1"/>
      <c r="BU4" s="1"/>
    </row>
    <row r="5" spans="1:73" ht="15.75" thickBot="1">
      <c r="A5" s="6"/>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279"/>
      <c r="AX5" s="279"/>
      <c r="AY5" s="279"/>
      <c r="AZ5" s="1"/>
      <c r="BA5" s="1"/>
      <c r="BB5" s="279"/>
      <c r="BC5" s="1"/>
      <c r="BD5" s="1"/>
      <c r="BE5" s="1"/>
      <c r="BF5" s="1"/>
      <c r="BG5" s="1"/>
      <c r="BH5" s="1"/>
      <c r="BI5" s="279"/>
      <c r="BJ5" s="1"/>
      <c r="BK5" s="1"/>
      <c r="BL5" s="1"/>
      <c r="BM5" s="1"/>
      <c r="BN5" s="1"/>
      <c r="BO5" s="1"/>
      <c r="BP5" s="1"/>
      <c r="BQ5" s="1"/>
      <c r="BR5" s="1"/>
      <c r="BS5" s="1"/>
      <c r="BT5" s="1"/>
      <c r="BU5" s="1"/>
    </row>
    <row r="6" spans="1:61" ht="15" thickBot="1">
      <c r="A6" s="925" t="s">
        <v>24</v>
      </c>
      <c r="B6" s="925"/>
      <c r="C6" s="925"/>
      <c r="D6" s="925"/>
      <c r="E6" s="925"/>
      <c r="F6" s="931"/>
      <c r="G6" s="915" t="s">
        <v>282</v>
      </c>
      <c r="H6" s="916"/>
      <c r="I6" s="916"/>
      <c r="J6" s="916"/>
      <c r="K6" s="916"/>
      <c r="L6" s="917"/>
      <c r="M6" s="915" t="s">
        <v>493</v>
      </c>
      <c r="N6" s="916"/>
      <c r="O6" s="916"/>
      <c r="P6" s="916"/>
      <c r="Q6" s="916"/>
      <c r="R6" s="917"/>
      <c r="S6" s="915" t="s">
        <v>494</v>
      </c>
      <c r="T6" s="916"/>
      <c r="U6" s="916"/>
      <c r="V6" s="916"/>
      <c r="W6" s="916"/>
      <c r="X6" s="917"/>
      <c r="Y6" s="915" t="s">
        <v>495</v>
      </c>
      <c r="Z6" s="916"/>
      <c r="AA6" s="916"/>
      <c r="AB6" s="916"/>
      <c r="AC6" s="916"/>
      <c r="AD6" s="917"/>
      <c r="AE6" s="915" t="s">
        <v>496</v>
      </c>
      <c r="AF6" s="916"/>
      <c r="AG6" s="916"/>
      <c r="AH6" s="916"/>
      <c r="AI6" s="916"/>
      <c r="AJ6" s="917"/>
      <c r="AK6" s="915" t="s">
        <v>497</v>
      </c>
      <c r="AL6" s="916"/>
      <c r="AM6" s="916"/>
      <c r="AN6" s="916"/>
      <c r="AO6" s="916"/>
      <c r="AP6" s="917"/>
      <c r="AQ6" s="915" t="s">
        <v>498</v>
      </c>
      <c r="AR6" s="916"/>
      <c r="AS6" s="916"/>
      <c r="AT6" s="916"/>
      <c r="AU6" s="916"/>
      <c r="AV6" s="917"/>
      <c r="AW6" s="926" t="s">
        <v>499</v>
      </c>
      <c r="AX6" s="927"/>
      <c r="AY6" s="927"/>
      <c r="AZ6" s="927"/>
      <c r="BA6" s="927"/>
      <c r="BB6" s="928"/>
      <c r="BC6" s="915" t="s">
        <v>500</v>
      </c>
      <c r="BD6" s="916"/>
      <c r="BE6" s="916"/>
      <c r="BF6" s="916"/>
      <c r="BG6" s="916"/>
      <c r="BH6" s="917"/>
      <c r="BI6" s="910" t="s">
        <v>501</v>
      </c>
    </row>
    <row r="7" spans="1:61" ht="15.75" thickBot="1">
      <c r="A7" s="925"/>
      <c r="B7" s="925"/>
      <c r="C7" s="925"/>
      <c r="D7" s="925"/>
      <c r="E7" s="925"/>
      <c r="F7" s="931"/>
      <c r="G7" s="920" t="s">
        <v>560</v>
      </c>
      <c r="H7" s="918" t="s">
        <v>561</v>
      </c>
      <c r="I7" s="919"/>
      <c r="J7" s="929" t="s">
        <v>562</v>
      </c>
      <c r="K7" s="930"/>
      <c r="L7" s="847" t="s">
        <v>507</v>
      </c>
      <c r="M7" s="920" t="s">
        <v>560</v>
      </c>
      <c r="N7" s="918" t="s">
        <v>561</v>
      </c>
      <c r="O7" s="919"/>
      <c r="P7" s="929" t="s">
        <v>562</v>
      </c>
      <c r="Q7" s="930"/>
      <c r="R7" s="847" t="s">
        <v>507</v>
      </c>
      <c r="S7" s="920" t="s">
        <v>560</v>
      </c>
      <c r="T7" s="918" t="s">
        <v>561</v>
      </c>
      <c r="U7" s="919"/>
      <c r="V7" s="929" t="s">
        <v>562</v>
      </c>
      <c r="W7" s="930"/>
      <c r="X7" s="847" t="s">
        <v>507</v>
      </c>
      <c r="Y7" s="920" t="s">
        <v>560</v>
      </c>
      <c r="Z7" s="918" t="s">
        <v>561</v>
      </c>
      <c r="AA7" s="919"/>
      <c r="AB7" s="929" t="s">
        <v>562</v>
      </c>
      <c r="AC7" s="930"/>
      <c r="AD7" s="847" t="s">
        <v>507</v>
      </c>
      <c r="AE7" s="920" t="s">
        <v>560</v>
      </c>
      <c r="AF7" s="918" t="s">
        <v>561</v>
      </c>
      <c r="AG7" s="919"/>
      <c r="AH7" s="929" t="s">
        <v>562</v>
      </c>
      <c r="AI7" s="930"/>
      <c r="AJ7" s="847" t="s">
        <v>507</v>
      </c>
      <c r="AK7" s="920" t="s">
        <v>560</v>
      </c>
      <c r="AL7" s="918" t="s">
        <v>561</v>
      </c>
      <c r="AM7" s="919"/>
      <c r="AN7" s="929" t="s">
        <v>562</v>
      </c>
      <c r="AO7" s="930"/>
      <c r="AP7" s="847" t="s">
        <v>507</v>
      </c>
      <c r="AQ7" s="920" t="s">
        <v>560</v>
      </c>
      <c r="AR7" s="918" t="s">
        <v>561</v>
      </c>
      <c r="AS7" s="919"/>
      <c r="AT7" s="929" t="s">
        <v>562</v>
      </c>
      <c r="AU7" s="930"/>
      <c r="AV7" s="847" t="s">
        <v>507</v>
      </c>
      <c r="AW7" s="920" t="s">
        <v>560</v>
      </c>
      <c r="AX7" s="918" t="s">
        <v>561</v>
      </c>
      <c r="AY7" s="919"/>
      <c r="AZ7" s="929" t="s">
        <v>562</v>
      </c>
      <c r="BA7" s="930"/>
      <c r="BB7" s="847" t="s">
        <v>507</v>
      </c>
      <c r="BC7" s="920" t="s">
        <v>560</v>
      </c>
      <c r="BD7" s="918" t="s">
        <v>561</v>
      </c>
      <c r="BE7" s="919"/>
      <c r="BF7" s="929" t="s">
        <v>562</v>
      </c>
      <c r="BG7" s="930"/>
      <c r="BH7" s="847" t="s">
        <v>507</v>
      </c>
      <c r="BI7" s="911"/>
    </row>
    <row r="8" spans="1:61" ht="45.75" thickBot="1">
      <c r="A8" s="925"/>
      <c r="B8" s="925"/>
      <c r="C8" s="925"/>
      <c r="D8" s="925"/>
      <c r="E8" s="925"/>
      <c r="F8" s="931"/>
      <c r="G8" s="921"/>
      <c r="H8" s="682" t="s">
        <v>563</v>
      </c>
      <c r="I8" s="682" t="s">
        <v>564</v>
      </c>
      <c r="J8" s="327" t="s">
        <v>506</v>
      </c>
      <c r="K8" s="327" t="s">
        <v>565</v>
      </c>
      <c r="L8" s="848"/>
      <c r="M8" s="921"/>
      <c r="N8" s="682" t="s">
        <v>563</v>
      </c>
      <c r="O8" s="682" t="s">
        <v>564</v>
      </c>
      <c r="P8" s="327" t="s">
        <v>506</v>
      </c>
      <c r="Q8" s="327" t="s">
        <v>565</v>
      </c>
      <c r="R8" s="848"/>
      <c r="S8" s="921"/>
      <c r="T8" s="682" t="s">
        <v>563</v>
      </c>
      <c r="U8" s="682" t="s">
        <v>564</v>
      </c>
      <c r="V8" s="327" t="s">
        <v>506</v>
      </c>
      <c r="W8" s="327" t="s">
        <v>565</v>
      </c>
      <c r="X8" s="848"/>
      <c r="Y8" s="921"/>
      <c r="Z8" s="682" t="s">
        <v>563</v>
      </c>
      <c r="AA8" s="682" t="s">
        <v>564</v>
      </c>
      <c r="AB8" s="327" t="s">
        <v>506</v>
      </c>
      <c r="AC8" s="327" t="s">
        <v>565</v>
      </c>
      <c r="AD8" s="848"/>
      <c r="AE8" s="921"/>
      <c r="AF8" s="682" t="s">
        <v>563</v>
      </c>
      <c r="AG8" s="682" t="s">
        <v>564</v>
      </c>
      <c r="AH8" s="327" t="s">
        <v>506</v>
      </c>
      <c r="AI8" s="327" t="s">
        <v>565</v>
      </c>
      <c r="AJ8" s="848"/>
      <c r="AK8" s="921"/>
      <c r="AL8" s="682" t="s">
        <v>563</v>
      </c>
      <c r="AM8" s="682" t="s">
        <v>564</v>
      </c>
      <c r="AN8" s="327" t="s">
        <v>506</v>
      </c>
      <c r="AO8" s="327" t="s">
        <v>565</v>
      </c>
      <c r="AP8" s="848"/>
      <c r="AQ8" s="921"/>
      <c r="AR8" s="682" t="s">
        <v>563</v>
      </c>
      <c r="AS8" s="682" t="s">
        <v>564</v>
      </c>
      <c r="AT8" s="327" t="s">
        <v>506</v>
      </c>
      <c r="AU8" s="327" t="s">
        <v>565</v>
      </c>
      <c r="AV8" s="848"/>
      <c r="AW8" s="921"/>
      <c r="AX8" s="682" t="s">
        <v>563</v>
      </c>
      <c r="AY8" s="682" t="s">
        <v>564</v>
      </c>
      <c r="AZ8" s="327" t="s">
        <v>506</v>
      </c>
      <c r="BA8" s="327" t="s">
        <v>565</v>
      </c>
      <c r="BB8" s="848"/>
      <c r="BC8" s="921"/>
      <c r="BD8" s="682" t="s">
        <v>563</v>
      </c>
      <c r="BE8" s="682" t="s">
        <v>564</v>
      </c>
      <c r="BF8" s="327" t="s">
        <v>506</v>
      </c>
      <c r="BG8" s="327" t="s">
        <v>565</v>
      </c>
      <c r="BH8" s="848"/>
      <c r="BI8" s="911"/>
    </row>
    <row r="9" spans="1:61" ht="15.75" thickBot="1">
      <c r="A9" s="925"/>
      <c r="B9" s="925"/>
      <c r="C9" s="925"/>
      <c r="D9" s="925"/>
      <c r="E9" s="925"/>
      <c r="F9" s="931"/>
      <c r="G9" s="685" t="s">
        <v>292</v>
      </c>
      <c r="H9" s="685" t="s">
        <v>36</v>
      </c>
      <c r="I9" s="685" t="s">
        <v>37</v>
      </c>
      <c r="J9" s="101" t="s">
        <v>38</v>
      </c>
      <c r="K9" s="101" t="s">
        <v>293</v>
      </c>
      <c r="L9" s="94" t="s">
        <v>511</v>
      </c>
      <c r="M9" s="685" t="s">
        <v>292</v>
      </c>
      <c r="N9" s="685" t="s">
        <v>36</v>
      </c>
      <c r="O9" s="685" t="s">
        <v>37</v>
      </c>
      <c r="P9" s="101" t="s">
        <v>38</v>
      </c>
      <c r="Q9" s="101" t="s">
        <v>293</v>
      </c>
      <c r="R9" s="94" t="s">
        <v>511</v>
      </c>
      <c r="S9" s="685" t="s">
        <v>292</v>
      </c>
      <c r="T9" s="685" t="s">
        <v>36</v>
      </c>
      <c r="U9" s="685" t="s">
        <v>37</v>
      </c>
      <c r="V9" s="101" t="s">
        <v>38</v>
      </c>
      <c r="W9" s="101" t="s">
        <v>293</v>
      </c>
      <c r="X9" s="94" t="s">
        <v>511</v>
      </c>
      <c r="Y9" s="685" t="s">
        <v>292</v>
      </c>
      <c r="Z9" s="685" t="s">
        <v>36</v>
      </c>
      <c r="AA9" s="685" t="s">
        <v>37</v>
      </c>
      <c r="AB9" s="101" t="s">
        <v>38</v>
      </c>
      <c r="AC9" s="101" t="s">
        <v>293</v>
      </c>
      <c r="AD9" s="94" t="s">
        <v>511</v>
      </c>
      <c r="AE9" s="685" t="s">
        <v>292</v>
      </c>
      <c r="AF9" s="685" t="s">
        <v>36</v>
      </c>
      <c r="AG9" s="685" t="s">
        <v>37</v>
      </c>
      <c r="AH9" s="101" t="s">
        <v>38</v>
      </c>
      <c r="AI9" s="101" t="s">
        <v>293</v>
      </c>
      <c r="AJ9" s="94" t="s">
        <v>511</v>
      </c>
      <c r="AK9" s="685" t="s">
        <v>292</v>
      </c>
      <c r="AL9" s="685" t="s">
        <v>36</v>
      </c>
      <c r="AM9" s="685" t="s">
        <v>37</v>
      </c>
      <c r="AN9" s="101" t="s">
        <v>38</v>
      </c>
      <c r="AO9" s="101" t="s">
        <v>293</v>
      </c>
      <c r="AP9" s="94" t="s">
        <v>511</v>
      </c>
      <c r="AQ9" s="685" t="s">
        <v>292</v>
      </c>
      <c r="AR9" s="685" t="s">
        <v>36</v>
      </c>
      <c r="AS9" s="685" t="s">
        <v>37</v>
      </c>
      <c r="AT9" s="101" t="s">
        <v>38</v>
      </c>
      <c r="AU9" s="101" t="s">
        <v>293</v>
      </c>
      <c r="AV9" s="94" t="s">
        <v>511</v>
      </c>
      <c r="AW9" s="685" t="s">
        <v>292</v>
      </c>
      <c r="AX9" s="685" t="s">
        <v>36</v>
      </c>
      <c r="AY9" s="685" t="s">
        <v>37</v>
      </c>
      <c r="AZ9" s="101" t="s">
        <v>38</v>
      </c>
      <c r="BA9" s="101" t="s">
        <v>293</v>
      </c>
      <c r="BB9" s="94" t="s">
        <v>511</v>
      </c>
      <c r="BC9" s="685" t="s">
        <v>292</v>
      </c>
      <c r="BD9" s="685" t="s">
        <v>36</v>
      </c>
      <c r="BE9" s="685" t="s">
        <v>37</v>
      </c>
      <c r="BF9" s="101" t="s">
        <v>38</v>
      </c>
      <c r="BG9" s="101" t="s">
        <v>293</v>
      </c>
      <c r="BH9" s="94" t="s">
        <v>511</v>
      </c>
      <c r="BI9" s="912"/>
    </row>
    <row r="10" spans="1:7" ht="15">
      <c r="A10" s="79"/>
      <c r="B10" s="16"/>
      <c r="C10" s="48"/>
      <c r="D10" s="48"/>
      <c r="E10" s="48"/>
      <c r="F10" s="39"/>
      <c r="G10" s="4"/>
    </row>
    <row r="11" spans="1:61" ht="15">
      <c r="A11" s="79"/>
      <c r="B11" s="16" t="s">
        <v>512</v>
      </c>
      <c r="C11" s="48"/>
      <c r="D11" s="48"/>
      <c r="E11" s="48"/>
      <c r="F11" s="39"/>
      <c r="G11" s="4"/>
      <c r="L11" s="7">
        <f>SUM(G11:K11)</f>
        <v>0</v>
      </c>
      <c r="R11" s="7">
        <f>SUM(M11:Q11)</f>
        <v>0</v>
      </c>
      <c r="X11" s="7">
        <f>SUM(S11:W11)</f>
        <v>0</v>
      </c>
      <c r="AD11" s="7">
        <f>SUM(Y11:AC11)</f>
        <v>0</v>
      </c>
      <c r="AJ11" s="7">
        <f>SUM(AE11:AI11)</f>
        <v>0</v>
      </c>
      <c r="AP11" s="7">
        <f>SUM(AK11:AO11)</f>
        <v>0</v>
      </c>
      <c r="AV11" s="7">
        <f>SUM(AQ11:AU11)</f>
        <v>0</v>
      </c>
      <c r="BB11" s="7">
        <f>SUM(AW11:BA11)</f>
        <v>0</v>
      </c>
      <c r="BH11" s="7">
        <f>SUM(BC11:BG11)</f>
        <v>0</v>
      </c>
      <c r="BI11" s="280">
        <f>SUM(L11,R11,X11,AD11,AJ11,AP11,AV11,BB11,BH11)</f>
        <v>0</v>
      </c>
    </row>
    <row r="12" spans="1:61" ht="15">
      <c r="A12" s="79"/>
      <c r="B12" s="16" t="s">
        <v>513</v>
      </c>
      <c r="C12" s="48"/>
      <c r="D12" s="48"/>
      <c r="E12" s="48"/>
      <c r="F12" s="39"/>
      <c r="G12" s="4"/>
      <c r="L12" s="7">
        <f>SUM(G12:K12)</f>
        <v>0</v>
      </c>
      <c r="R12" s="7">
        <f>SUM(M12:Q12)</f>
        <v>0</v>
      </c>
      <c r="X12" s="7">
        <f>SUM(S12:W12)</f>
        <v>0</v>
      </c>
      <c r="AD12" s="7">
        <f>SUM(Y12:AC12)</f>
        <v>0</v>
      </c>
      <c r="AJ12" s="7">
        <f>SUM(AE12:AI12)</f>
        <v>0</v>
      </c>
      <c r="AP12" s="7">
        <f>SUM(AK12:AO12)</f>
        <v>0</v>
      </c>
      <c r="AV12" s="7">
        <f>SUM(AQ12:AU12)</f>
        <v>0</v>
      </c>
      <c r="BB12" s="7">
        <f>SUM(AW12:BA12)</f>
        <v>0</v>
      </c>
      <c r="BH12" s="7">
        <f>SUM(BC12:BG12)</f>
        <v>0</v>
      </c>
      <c r="BI12" s="280">
        <f>SUM(L12,R12,X12,AD12,AJ12,AP12,AV12,BB12,BH12)</f>
        <v>0</v>
      </c>
    </row>
    <row r="13" spans="1:61" ht="15">
      <c r="A13" s="1011" t="s">
        <v>567</v>
      </c>
      <c r="B13" s="1011"/>
      <c r="C13" s="1011"/>
      <c r="D13" s="1011"/>
      <c r="E13" s="1011"/>
      <c r="F13" s="1021"/>
      <c r="G13" s="1019">
        <f>SUM(G11:G12)</f>
        <v>0</v>
      </c>
      <c r="H13" s="1019">
        <f aca="true" t="shared" si="0" ref="H13:BI13">SUM(H11:H12)</f>
        <v>0</v>
      </c>
      <c r="I13" s="1019">
        <f t="shared" si="0"/>
        <v>0</v>
      </c>
      <c r="J13" s="1019">
        <f t="shared" si="0"/>
        <v>0</v>
      </c>
      <c r="K13" s="1019">
        <f t="shared" si="0"/>
        <v>0</v>
      </c>
      <c r="L13" s="1019">
        <f t="shared" si="0"/>
        <v>0</v>
      </c>
      <c r="M13" s="1019">
        <f t="shared" si="0"/>
        <v>0</v>
      </c>
      <c r="N13" s="1019">
        <f t="shared" si="0"/>
        <v>0</v>
      </c>
      <c r="O13" s="1019">
        <f t="shared" si="0"/>
        <v>0</v>
      </c>
      <c r="P13" s="1019">
        <f t="shared" si="0"/>
        <v>0</v>
      </c>
      <c r="Q13" s="1019">
        <f t="shared" si="0"/>
        <v>0</v>
      </c>
      <c r="R13" s="1019">
        <f t="shared" si="0"/>
        <v>0</v>
      </c>
      <c r="S13" s="1019">
        <f t="shared" si="0"/>
        <v>0</v>
      </c>
      <c r="T13" s="1019">
        <f t="shared" si="0"/>
        <v>0</v>
      </c>
      <c r="U13" s="1019">
        <f t="shared" si="0"/>
        <v>0</v>
      </c>
      <c r="V13" s="1019">
        <f t="shared" si="0"/>
        <v>0</v>
      </c>
      <c r="W13" s="1019">
        <f t="shared" si="0"/>
        <v>0</v>
      </c>
      <c r="X13" s="1019">
        <f t="shared" si="0"/>
        <v>0</v>
      </c>
      <c r="Y13" s="1019">
        <f t="shared" si="0"/>
        <v>0</v>
      </c>
      <c r="Z13" s="1019">
        <f t="shared" si="0"/>
        <v>0</v>
      </c>
      <c r="AA13" s="1019">
        <f t="shared" si="0"/>
        <v>0</v>
      </c>
      <c r="AB13" s="1019">
        <f t="shared" si="0"/>
        <v>0</v>
      </c>
      <c r="AC13" s="1019">
        <f t="shared" si="0"/>
        <v>0</v>
      </c>
      <c r="AD13" s="1019">
        <f t="shared" si="0"/>
        <v>0</v>
      </c>
      <c r="AE13" s="1019">
        <f t="shared" si="0"/>
        <v>0</v>
      </c>
      <c r="AF13" s="1019">
        <f t="shared" si="0"/>
        <v>0</v>
      </c>
      <c r="AG13" s="1019">
        <f t="shared" si="0"/>
        <v>0</v>
      </c>
      <c r="AH13" s="1019">
        <f t="shared" si="0"/>
        <v>0</v>
      </c>
      <c r="AI13" s="1019">
        <f t="shared" si="0"/>
        <v>0</v>
      </c>
      <c r="AJ13" s="1019">
        <f t="shared" si="0"/>
        <v>0</v>
      </c>
      <c r="AK13" s="1019">
        <f t="shared" si="0"/>
        <v>0</v>
      </c>
      <c r="AL13" s="1019">
        <f t="shared" si="0"/>
        <v>0</v>
      </c>
      <c r="AM13" s="1019">
        <f t="shared" si="0"/>
        <v>0</v>
      </c>
      <c r="AN13" s="1019">
        <f t="shared" si="0"/>
        <v>0</v>
      </c>
      <c r="AO13" s="1019">
        <f t="shared" si="0"/>
        <v>0</v>
      </c>
      <c r="AP13" s="1019">
        <f t="shared" si="0"/>
        <v>0</v>
      </c>
      <c r="AQ13" s="1019">
        <f t="shared" si="0"/>
        <v>0</v>
      </c>
      <c r="AR13" s="1019">
        <f t="shared" si="0"/>
        <v>0</v>
      </c>
      <c r="AS13" s="1019">
        <f t="shared" si="0"/>
        <v>0</v>
      </c>
      <c r="AT13" s="1019">
        <f t="shared" si="0"/>
        <v>0</v>
      </c>
      <c r="AU13" s="1019">
        <f t="shared" si="0"/>
        <v>0</v>
      </c>
      <c r="AV13" s="1019">
        <f t="shared" si="0"/>
        <v>0</v>
      </c>
      <c r="AW13" s="1019">
        <f t="shared" si="0"/>
        <v>0</v>
      </c>
      <c r="AX13" s="1019">
        <f t="shared" si="0"/>
        <v>0</v>
      </c>
      <c r="AY13" s="1019">
        <f t="shared" si="0"/>
        <v>0</v>
      </c>
      <c r="AZ13" s="1019">
        <f t="shared" si="0"/>
        <v>0</v>
      </c>
      <c r="BA13" s="1019">
        <f t="shared" si="0"/>
        <v>0</v>
      </c>
      <c r="BB13" s="1019">
        <f t="shared" si="0"/>
        <v>0</v>
      </c>
      <c r="BC13" s="1019">
        <f t="shared" si="0"/>
        <v>0</v>
      </c>
      <c r="BD13" s="1019">
        <f t="shared" si="0"/>
        <v>0</v>
      </c>
      <c r="BE13" s="1019">
        <f t="shared" si="0"/>
        <v>0</v>
      </c>
      <c r="BF13" s="1019">
        <f t="shared" si="0"/>
        <v>0</v>
      </c>
      <c r="BG13" s="1019">
        <f t="shared" si="0"/>
        <v>0</v>
      </c>
      <c r="BH13" s="1019">
        <f t="shared" si="0"/>
        <v>0</v>
      </c>
      <c r="BI13" s="1019">
        <f t="shared" si="0"/>
        <v>0</v>
      </c>
    </row>
    <row r="14" spans="1:7" ht="15">
      <c r="A14" s="79"/>
      <c r="B14" s="16"/>
      <c r="C14" s="48"/>
      <c r="D14" s="48"/>
      <c r="E14" s="48"/>
      <c r="F14" s="39"/>
      <c r="G14" s="4"/>
    </row>
    <row r="15" spans="1:7" ht="15">
      <c r="A15" s="79"/>
      <c r="B15" s="48" t="s">
        <v>568</v>
      </c>
      <c r="C15" s="48"/>
      <c r="D15" s="48"/>
      <c r="E15" s="48"/>
      <c r="F15" s="39"/>
      <c r="G15" s="4"/>
    </row>
    <row r="16" spans="1:61" ht="15">
      <c r="A16" s="79"/>
      <c r="B16" s="16"/>
      <c r="C16" s="16" t="s">
        <v>508</v>
      </c>
      <c r="D16" s="48"/>
      <c r="E16" s="48"/>
      <c r="F16" s="39"/>
      <c r="G16" s="4"/>
      <c r="BI16" s="280">
        <f>SUM(L16,R16,X16,AD16,AJ16,AP16,AV16,BB16,BH16)</f>
        <v>0</v>
      </c>
    </row>
    <row r="17" spans="1:61" ht="15">
      <c r="A17" s="79"/>
      <c r="B17" s="16"/>
      <c r="C17" s="16" t="s">
        <v>509</v>
      </c>
      <c r="D17" s="48"/>
      <c r="E17" s="48"/>
      <c r="F17" s="39"/>
      <c r="G17" s="4"/>
      <c r="BI17" s="280">
        <f>SUM(L17,R17,X17,AD17,AJ17,AP17,AV17,BB17,BH17)</f>
        <v>0</v>
      </c>
    </row>
    <row r="18" spans="1:61" ht="15">
      <c r="A18" s="79"/>
      <c r="B18" s="16"/>
      <c r="C18" s="16" t="s">
        <v>510</v>
      </c>
      <c r="D18" s="48"/>
      <c r="E18" s="48"/>
      <c r="F18" s="39"/>
      <c r="G18" s="4"/>
      <c r="BI18" s="280">
        <f>SUM(L18,R18,X18,AD18,AJ18,AP18,AV18,BB18,BH18)</f>
        <v>0</v>
      </c>
    </row>
    <row r="19" spans="1:7" ht="15">
      <c r="A19" s="79"/>
      <c r="B19" s="16"/>
      <c r="C19" s="16"/>
      <c r="D19" s="48"/>
      <c r="E19" s="48"/>
      <c r="F19" s="39"/>
      <c r="G19" s="4"/>
    </row>
    <row r="20" spans="1:7" ht="15">
      <c r="A20" s="79"/>
      <c r="B20" s="48" t="s">
        <v>569</v>
      </c>
      <c r="C20" s="48"/>
      <c r="D20" s="48"/>
      <c r="E20" s="48"/>
      <c r="F20" s="39"/>
      <c r="G20" s="4"/>
    </row>
    <row r="21" spans="1:61" ht="15">
      <c r="A21" s="79"/>
      <c r="B21" s="16"/>
      <c r="C21" s="16" t="s">
        <v>570</v>
      </c>
      <c r="D21" s="48"/>
      <c r="E21" s="48"/>
      <c r="F21" s="39"/>
      <c r="G21" s="4"/>
      <c r="BI21" s="280">
        <f aca="true" t="shared" si="1" ref="BI21:BI26">SUM(L21,R21,X21,AD21,AJ21,AP21,AV21,BB21,BH21)</f>
        <v>0</v>
      </c>
    </row>
    <row r="22" spans="1:61" ht="15">
      <c r="A22" s="79"/>
      <c r="B22" s="16"/>
      <c r="C22" s="16" t="s">
        <v>571</v>
      </c>
      <c r="D22" s="48"/>
      <c r="E22" s="48"/>
      <c r="F22" s="39"/>
      <c r="G22" s="4"/>
      <c r="BI22" s="280">
        <f t="shared" si="1"/>
        <v>0</v>
      </c>
    </row>
    <row r="23" spans="1:61" ht="15">
      <c r="A23" s="79"/>
      <c r="B23" s="16"/>
      <c r="C23" s="16" t="s">
        <v>572</v>
      </c>
      <c r="D23" s="16"/>
      <c r="E23" s="48"/>
      <c r="F23" s="39"/>
      <c r="G23" s="4"/>
      <c r="BI23" s="280">
        <f t="shared" si="1"/>
        <v>0</v>
      </c>
    </row>
    <row r="24" spans="1:61" ht="15">
      <c r="A24" s="79"/>
      <c r="B24" s="16"/>
      <c r="C24" s="16" t="s">
        <v>573</v>
      </c>
      <c r="D24" s="16"/>
      <c r="E24" s="48"/>
      <c r="F24" s="39"/>
      <c r="G24" s="4"/>
      <c r="BI24" s="280">
        <f t="shared" si="1"/>
        <v>0</v>
      </c>
    </row>
    <row r="25" spans="1:61" ht="15">
      <c r="A25" s="79"/>
      <c r="B25" s="16"/>
      <c r="C25" s="16" t="s">
        <v>574</v>
      </c>
      <c r="D25" s="16"/>
      <c r="E25" s="48"/>
      <c r="F25" s="39"/>
      <c r="G25" s="4"/>
      <c r="BI25" s="280">
        <f t="shared" si="1"/>
        <v>0</v>
      </c>
    </row>
    <row r="26" spans="1:61" ht="15">
      <c r="A26" s="79"/>
      <c r="B26" s="16"/>
      <c r="C26" s="16" t="s">
        <v>575</v>
      </c>
      <c r="D26" s="16"/>
      <c r="E26" s="48"/>
      <c r="F26" s="39"/>
      <c r="G26" s="4"/>
      <c r="BI26" s="280">
        <f t="shared" si="1"/>
        <v>0</v>
      </c>
    </row>
    <row r="27" spans="1:7" ht="15">
      <c r="A27" s="79"/>
      <c r="B27" s="16"/>
      <c r="C27" s="16"/>
      <c r="D27" s="16"/>
      <c r="E27" s="48"/>
      <c r="F27" s="39"/>
      <c r="G27" s="4"/>
    </row>
    <row r="28" spans="1:61" ht="15">
      <c r="A28" s="79"/>
      <c r="B28" s="48" t="s">
        <v>576</v>
      </c>
      <c r="C28" s="16"/>
      <c r="D28" s="48"/>
      <c r="E28" s="48"/>
      <c r="F28" s="39"/>
      <c r="G28" s="4"/>
      <c r="BI28" s="280">
        <f>SUM(L28,R28,X28,AD28,AJ28,AP28,AV28,BB28,BH28)</f>
        <v>0</v>
      </c>
    </row>
    <row r="29" spans="1:7" ht="15">
      <c r="A29" s="79"/>
      <c r="B29" s="16"/>
      <c r="C29" s="48"/>
      <c r="D29" s="48"/>
      <c r="E29" s="48"/>
      <c r="F29" s="39"/>
      <c r="G29" s="4"/>
    </row>
    <row r="30" spans="1:61" ht="15">
      <c r="A30" s="831"/>
      <c r="B30" s="1011" t="s">
        <v>534</v>
      </c>
      <c r="C30" s="1011"/>
      <c r="D30" s="1011"/>
      <c r="E30" s="1011"/>
      <c r="F30" s="1021"/>
      <c r="G30" s="1019">
        <f>SUM(G16:G28)</f>
        <v>0</v>
      </c>
      <c r="H30" s="1019">
        <f aca="true" t="shared" si="2" ref="H30:BI30">SUM(H16:H28)</f>
        <v>0</v>
      </c>
      <c r="I30" s="1019">
        <f t="shared" si="2"/>
        <v>0</v>
      </c>
      <c r="J30" s="1019">
        <f t="shared" si="2"/>
        <v>0</v>
      </c>
      <c r="K30" s="1019">
        <f t="shared" si="2"/>
        <v>0</v>
      </c>
      <c r="L30" s="1019">
        <f t="shared" si="2"/>
        <v>0</v>
      </c>
      <c r="M30" s="1019">
        <f t="shared" si="2"/>
        <v>0</v>
      </c>
      <c r="N30" s="1019">
        <f t="shared" si="2"/>
        <v>0</v>
      </c>
      <c r="O30" s="1019">
        <f t="shared" si="2"/>
        <v>0</v>
      </c>
      <c r="P30" s="1019">
        <f t="shared" si="2"/>
        <v>0</v>
      </c>
      <c r="Q30" s="1019">
        <f t="shared" si="2"/>
        <v>0</v>
      </c>
      <c r="R30" s="1019">
        <f t="shared" si="2"/>
        <v>0</v>
      </c>
      <c r="S30" s="1019">
        <f t="shared" si="2"/>
        <v>0</v>
      </c>
      <c r="T30" s="1019">
        <f t="shared" si="2"/>
        <v>0</v>
      </c>
      <c r="U30" s="1019">
        <f t="shared" si="2"/>
        <v>0</v>
      </c>
      <c r="V30" s="1019">
        <f t="shared" si="2"/>
        <v>0</v>
      </c>
      <c r="W30" s="1019">
        <f t="shared" si="2"/>
        <v>0</v>
      </c>
      <c r="X30" s="1019">
        <f t="shared" si="2"/>
        <v>0</v>
      </c>
      <c r="Y30" s="1019">
        <f t="shared" si="2"/>
        <v>0</v>
      </c>
      <c r="Z30" s="1019">
        <f t="shared" si="2"/>
        <v>0</v>
      </c>
      <c r="AA30" s="1019">
        <f t="shared" si="2"/>
        <v>0</v>
      </c>
      <c r="AB30" s="1019">
        <f t="shared" si="2"/>
        <v>0</v>
      </c>
      <c r="AC30" s="1019">
        <f t="shared" si="2"/>
        <v>0</v>
      </c>
      <c r="AD30" s="1019">
        <f t="shared" si="2"/>
        <v>0</v>
      </c>
      <c r="AE30" s="1019">
        <f t="shared" si="2"/>
        <v>0</v>
      </c>
      <c r="AF30" s="1019">
        <f t="shared" si="2"/>
        <v>0</v>
      </c>
      <c r="AG30" s="1019">
        <f t="shared" si="2"/>
        <v>0</v>
      </c>
      <c r="AH30" s="1019">
        <f t="shared" si="2"/>
        <v>0</v>
      </c>
      <c r="AI30" s="1019">
        <f t="shared" si="2"/>
        <v>0</v>
      </c>
      <c r="AJ30" s="1019">
        <f t="shared" si="2"/>
        <v>0</v>
      </c>
      <c r="AK30" s="1019">
        <f t="shared" si="2"/>
        <v>0</v>
      </c>
      <c r="AL30" s="1019">
        <f t="shared" si="2"/>
        <v>0</v>
      </c>
      <c r="AM30" s="1019">
        <f t="shared" si="2"/>
        <v>0</v>
      </c>
      <c r="AN30" s="1019">
        <f t="shared" si="2"/>
        <v>0</v>
      </c>
      <c r="AO30" s="1019">
        <f t="shared" si="2"/>
        <v>0</v>
      </c>
      <c r="AP30" s="1019">
        <f t="shared" si="2"/>
        <v>0</v>
      </c>
      <c r="AQ30" s="1019">
        <f t="shared" si="2"/>
        <v>0</v>
      </c>
      <c r="AR30" s="1019">
        <f t="shared" si="2"/>
        <v>0</v>
      </c>
      <c r="AS30" s="1019">
        <f t="shared" si="2"/>
        <v>0</v>
      </c>
      <c r="AT30" s="1019">
        <f t="shared" si="2"/>
        <v>0</v>
      </c>
      <c r="AU30" s="1019">
        <f t="shared" si="2"/>
        <v>0</v>
      </c>
      <c r="AV30" s="1019">
        <f t="shared" si="2"/>
        <v>0</v>
      </c>
      <c r="AW30" s="1019">
        <f t="shared" si="2"/>
        <v>0</v>
      </c>
      <c r="AX30" s="1019">
        <f t="shared" si="2"/>
        <v>0</v>
      </c>
      <c r="AY30" s="1019">
        <f t="shared" si="2"/>
        <v>0</v>
      </c>
      <c r="AZ30" s="1019">
        <f t="shared" si="2"/>
        <v>0</v>
      </c>
      <c r="BA30" s="1019">
        <f t="shared" si="2"/>
        <v>0</v>
      </c>
      <c r="BB30" s="1019">
        <f t="shared" si="2"/>
        <v>0</v>
      </c>
      <c r="BC30" s="1019">
        <f t="shared" si="2"/>
        <v>0</v>
      </c>
      <c r="BD30" s="1019">
        <f t="shared" si="2"/>
        <v>0</v>
      </c>
      <c r="BE30" s="1019">
        <f t="shared" si="2"/>
        <v>0</v>
      </c>
      <c r="BF30" s="1019">
        <f t="shared" si="2"/>
        <v>0</v>
      </c>
      <c r="BG30" s="1019">
        <f t="shared" si="2"/>
        <v>0</v>
      </c>
      <c r="BH30" s="1019">
        <f t="shared" si="2"/>
        <v>0</v>
      </c>
      <c r="BI30" s="1019">
        <f t="shared" si="2"/>
        <v>0</v>
      </c>
    </row>
    <row r="31" spans="1:59" ht="15">
      <c r="A31" s="79"/>
      <c r="B31" s="16"/>
      <c r="C31" s="48"/>
      <c r="D31" s="48"/>
      <c r="E31" s="48"/>
      <c r="F31" s="39"/>
      <c r="G31" s="4"/>
      <c r="J31" s="4"/>
      <c r="K31" s="4"/>
      <c r="P31" s="4"/>
      <c r="Q31" s="4"/>
      <c r="V31" s="4"/>
      <c r="W31" s="4"/>
      <c r="AB31" s="4"/>
      <c r="AC31" s="4"/>
      <c r="AH31" s="4"/>
      <c r="AI31" s="4"/>
      <c r="AN31" s="4"/>
      <c r="AO31" s="4"/>
      <c r="AT31" s="4"/>
      <c r="AU31" s="4"/>
      <c r="AZ31" s="4"/>
      <c r="BA31" s="4"/>
      <c r="BF31" s="4"/>
      <c r="BG31" s="4"/>
    </row>
    <row r="32" spans="1:80" ht="15">
      <c r="A32" s="1"/>
      <c r="B32" s="48" t="s">
        <v>586</v>
      </c>
      <c r="C32" s="48"/>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279"/>
      <c r="AX32" s="279"/>
      <c r="AY32" s="279"/>
      <c r="AZ32" s="1"/>
      <c r="BA32" s="1"/>
      <c r="BB32" s="279"/>
      <c r="BC32" s="1"/>
      <c r="BD32" s="1"/>
      <c r="BE32" s="1"/>
      <c r="BF32" s="1"/>
      <c r="BG32" s="1"/>
      <c r="BH32" s="1"/>
      <c r="BI32" s="279"/>
      <c r="BJ32" s="1"/>
      <c r="BK32" s="1"/>
      <c r="BL32" s="1"/>
      <c r="BM32" s="1"/>
      <c r="BN32" s="1"/>
      <c r="BO32" s="1"/>
      <c r="BP32" s="1"/>
      <c r="BQ32" s="1"/>
      <c r="BR32" s="1"/>
      <c r="BS32" s="1"/>
      <c r="BT32" s="1"/>
      <c r="BU32" s="1"/>
      <c r="BV32" s="1"/>
      <c r="BW32" s="1"/>
      <c r="BX32" s="1"/>
      <c r="BY32" s="1"/>
      <c r="BZ32" s="1"/>
      <c r="CA32" s="1"/>
      <c r="CB32" s="1"/>
    </row>
    <row r="33" spans="1:7" ht="15">
      <c r="A33" s="79"/>
      <c r="B33" s="48" t="s">
        <v>537</v>
      </c>
      <c r="C33" s="48"/>
      <c r="D33" s="48"/>
      <c r="E33" s="48"/>
      <c r="F33" s="39"/>
      <c r="G33" s="4"/>
    </row>
    <row r="34" spans="1:7" ht="15">
      <c r="A34" s="79"/>
      <c r="B34" s="16"/>
      <c r="C34" s="48"/>
      <c r="D34" s="48"/>
      <c r="E34" s="48"/>
      <c r="F34" s="39"/>
      <c r="G34" s="4"/>
    </row>
    <row r="35" spans="1:61" ht="15">
      <c r="A35" s="831"/>
      <c r="B35" s="1011" t="s">
        <v>541</v>
      </c>
      <c r="C35" s="1011"/>
      <c r="D35" s="1011"/>
      <c r="E35" s="1011"/>
      <c r="F35" s="1021"/>
      <c r="G35" s="1019">
        <f>SUM(G30,G32:G33)</f>
        <v>0</v>
      </c>
      <c r="H35" s="1019">
        <f aca="true" t="shared" si="3" ref="H35:BI35">SUM(H30,H32:H33)</f>
        <v>0</v>
      </c>
      <c r="I35" s="1019">
        <f t="shared" si="3"/>
        <v>0</v>
      </c>
      <c r="J35" s="1019">
        <f t="shared" si="3"/>
        <v>0</v>
      </c>
      <c r="K35" s="1019">
        <f t="shared" si="3"/>
        <v>0</v>
      </c>
      <c r="L35" s="1019">
        <f t="shared" si="3"/>
        <v>0</v>
      </c>
      <c r="M35" s="1019">
        <f t="shared" si="3"/>
        <v>0</v>
      </c>
      <c r="N35" s="1019">
        <f t="shared" si="3"/>
        <v>0</v>
      </c>
      <c r="O35" s="1019">
        <f t="shared" si="3"/>
        <v>0</v>
      </c>
      <c r="P35" s="1019">
        <f t="shared" si="3"/>
        <v>0</v>
      </c>
      <c r="Q35" s="1019">
        <f t="shared" si="3"/>
        <v>0</v>
      </c>
      <c r="R35" s="1019">
        <f t="shared" si="3"/>
        <v>0</v>
      </c>
      <c r="S35" s="1019">
        <f t="shared" si="3"/>
        <v>0</v>
      </c>
      <c r="T35" s="1019">
        <f t="shared" si="3"/>
        <v>0</v>
      </c>
      <c r="U35" s="1019">
        <f t="shared" si="3"/>
        <v>0</v>
      </c>
      <c r="V35" s="1019">
        <f t="shared" si="3"/>
        <v>0</v>
      </c>
      <c r="W35" s="1019">
        <f t="shared" si="3"/>
        <v>0</v>
      </c>
      <c r="X35" s="1019">
        <f t="shared" si="3"/>
        <v>0</v>
      </c>
      <c r="Y35" s="1019">
        <f t="shared" si="3"/>
        <v>0</v>
      </c>
      <c r="Z35" s="1019">
        <f t="shared" si="3"/>
        <v>0</v>
      </c>
      <c r="AA35" s="1019">
        <f t="shared" si="3"/>
        <v>0</v>
      </c>
      <c r="AB35" s="1019">
        <f t="shared" si="3"/>
        <v>0</v>
      </c>
      <c r="AC35" s="1019">
        <f t="shared" si="3"/>
        <v>0</v>
      </c>
      <c r="AD35" s="1019">
        <f t="shared" si="3"/>
        <v>0</v>
      </c>
      <c r="AE35" s="1019">
        <f t="shared" si="3"/>
        <v>0</v>
      </c>
      <c r="AF35" s="1019">
        <f t="shared" si="3"/>
        <v>0</v>
      </c>
      <c r="AG35" s="1019">
        <f t="shared" si="3"/>
        <v>0</v>
      </c>
      <c r="AH35" s="1019">
        <f t="shared" si="3"/>
        <v>0</v>
      </c>
      <c r="AI35" s="1019">
        <f t="shared" si="3"/>
        <v>0</v>
      </c>
      <c r="AJ35" s="1019">
        <f t="shared" si="3"/>
        <v>0</v>
      </c>
      <c r="AK35" s="1019">
        <f t="shared" si="3"/>
        <v>0</v>
      </c>
      <c r="AL35" s="1019">
        <f t="shared" si="3"/>
        <v>0</v>
      </c>
      <c r="AM35" s="1019">
        <f t="shared" si="3"/>
        <v>0</v>
      </c>
      <c r="AN35" s="1019">
        <f t="shared" si="3"/>
        <v>0</v>
      </c>
      <c r="AO35" s="1019">
        <f t="shared" si="3"/>
        <v>0</v>
      </c>
      <c r="AP35" s="1019">
        <f t="shared" si="3"/>
        <v>0</v>
      </c>
      <c r="AQ35" s="1019">
        <f t="shared" si="3"/>
        <v>0</v>
      </c>
      <c r="AR35" s="1019">
        <f t="shared" si="3"/>
        <v>0</v>
      </c>
      <c r="AS35" s="1019">
        <f t="shared" si="3"/>
        <v>0</v>
      </c>
      <c r="AT35" s="1019">
        <f t="shared" si="3"/>
        <v>0</v>
      </c>
      <c r="AU35" s="1019">
        <f t="shared" si="3"/>
        <v>0</v>
      </c>
      <c r="AV35" s="1019">
        <f t="shared" si="3"/>
        <v>0</v>
      </c>
      <c r="AW35" s="1019">
        <f t="shared" si="3"/>
        <v>0</v>
      </c>
      <c r="AX35" s="1019">
        <f t="shared" si="3"/>
        <v>0</v>
      </c>
      <c r="AY35" s="1019">
        <f t="shared" si="3"/>
        <v>0</v>
      </c>
      <c r="AZ35" s="1019">
        <f t="shared" si="3"/>
        <v>0</v>
      </c>
      <c r="BA35" s="1019">
        <f t="shared" si="3"/>
        <v>0</v>
      </c>
      <c r="BB35" s="1019">
        <f t="shared" si="3"/>
        <v>0</v>
      </c>
      <c r="BC35" s="1019">
        <f t="shared" si="3"/>
        <v>0</v>
      </c>
      <c r="BD35" s="1019">
        <f t="shared" si="3"/>
        <v>0</v>
      </c>
      <c r="BE35" s="1019">
        <f t="shared" si="3"/>
        <v>0</v>
      </c>
      <c r="BF35" s="1019">
        <f t="shared" si="3"/>
        <v>0</v>
      </c>
      <c r="BG35" s="1019">
        <f t="shared" si="3"/>
        <v>0</v>
      </c>
      <c r="BH35" s="1019">
        <f t="shared" si="3"/>
        <v>0</v>
      </c>
      <c r="BI35" s="1019">
        <f t="shared" si="3"/>
        <v>0</v>
      </c>
    </row>
    <row r="36" spans="1:7" ht="15">
      <c r="A36" s="79"/>
      <c r="B36" s="16"/>
      <c r="C36" s="48"/>
      <c r="D36" s="48"/>
      <c r="E36" s="48"/>
      <c r="F36" s="39"/>
      <c r="G36" s="4"/>
    </row>
    <row r="37" spans="1:7" ht="15">
      <c r="A37" s="79"/>
      <c r="B37" s="48" t="s">
        <v>542</v>
      </c>
      <c r="C37" s="48"/>
      <c r="D37" s="48"/>
      <c r="E37" s="48"/>
      <c r="F37" s="39"/>
      <c r="G37" s="4"/>
    </row>
    <row r="38" spans="1:7" ht="15">
      <c r="A38" s="79"/>
      <c r="B38" s="16"/>
      <c r="C38" s="16" t="s">
        <v>543</v>
      </c>
      <c r="D38" s="48"/>
      <c r="E38" s="48"/>
      <c r="F38" s="39"/>
      <c r="G38" s="4"/>
    </row>
    <row r="39" spans="1:61" ht="15">
      <c r="A39" s="79"/>
      <c r="B39" s="16"/>
      <c r="C39" s="16" t="s">
        <v>545</v>
      </c>
      <c r="D39" s="48"/>
      <c r="E39" s="48"/>
      <c r="F39" s="39"/>
      <c r="G39" s="4"/>
      <c r="AW39" s="1"/>
      <c r="AX39" s="1"/>
      <c r="AY39" s="1"/>
      <c r="BB39" s="1"/>
      <c r="BI39" s="1"/>
    </row>
    <row r="40" spans="1:7" ht="15">
      <c r="A40" s="79"/>
      <c r="B40" s="16"/>
      <c r="C40" s="16" t="s">
        <v>547</v>
      </c>
      <c r="D40" s="48"/>
      <c r="E40" s="48"/>
      <c r="F40" s="39"/>
      <c r="G40" s="4"/>
    </row>
    <row r="41" spans="1:7" ht="15">
      <c r="A41" s="79"/>
      <c r="B41" s="16"/>
      <c r="C41" s="16" t="s">
        <v>67</v>
      </c>
      <c r="D41" s="48"/>
      <c r="E41" s="48"/>
      <c r="F41" s="39"/>
      <c r="G41" s="4"/>
    </row>
    <row r="42" spans="1:61" ht="15">
      <c r="A42" s="831"/>
      <c r="B42" s="1011" t="s">
        <v>551</v>
      </c>
      <c r="C42" s="1011"/>
      <c r="D42" s="1011"/>
      <c r="E42" s="1011"/>
      <c r="F42" s="1021"/>
      <c r="G42" s="1019">
        <f>SUM(G38:G41)</f>
        <v>0</v>
      </c>
      <c r="H42" s="1019">
        <f aca="true" t="shared" si="4" ref="H42:BI42">SUM(H38:H41)</f>
        <v>0</v>
      </c>
      <c r="I42" s="1019">
        <f t="shared" si="4"/>
        <v>0</v>
      </c>
      <c r="J42" s="1019">
        <f t="shared" si="4"/>
        <v>0</v>
      </c>
      <c r="K42" s="1019">
        <f t="shared" si="4"/>
        <v>0</v>
      </c>
      <c r="L42" s="1019">
        <f t="shared" si="4"/>
        <v>0</v>
      </c>
      <c r="M42" s="1019">
        <f t="shared" si="4"/>
        <v>0</v>
      </c>
      <c r="N42" s="1019">
        <f t="shared" si="4"/>
        <v>0</v>
      </c>
      <c r="O42" s="1019">
        <f t="shared" si="4"/>
        <v>0</v>
      </c>
      <c r="P42" s="1019">
        <f t="shared" si="4"/>
        <v>0</v>
      </c>
      <c r="Q42" s="1019">
        <f t="shared" si="4"/>
        <v>0</v>
      </c>
      <c r="R42" s="1019">
        <f t="shared" si="4"/>
        <v>0</v>
      </c>
      <c r="S42" s="1019">
        <f t="shared" si="4"/>
        <v>0</v>
      </c>
      <c r="T42" s="1019">
        <f t="shared" si="4"/>
        <v>0</v>
      </c>
      <c r="U42" s="1019">
        <f t="shared" si="4"/>
        <v>0</v>
      </c>
      <c r="V42" s="1019">
        <f t="shared" si="4"/>
        <v>0</v>
      </c>
      <c r="W42" s="1019">
        <f t="shared" si="4"/>
        <v>0</v>
      </c>
      <c r="X42" s="1019">
        <f t="shared" si="4"/>
        <v>0</v>
      </c>
      <c r="Y42" s="1019">
        <f t="shared" si="4"/>
        <v>0</v>
      </c>
      <c r="Z42" s="1019">
        <f t="shared" si="4"/>
        <v>0</v>
      </c>
      <c r="AA42" s="1019">
        <f t="shared" si="4"/>
        <v>0</v>
      </c>
      <c r="AB42" s="1019">
        <f t="shared" si="4"/>
        <v>0</v>
      </c>
      <c r="AC42" s="1019">
        <f t="shared" si="4"/>
        <v>0</v>
      </c>
      <c r="AD42" s="1019">
        <f t="shared" si="4"/>
        <v>0</v>
      </c>
      <c r="AE42" s="1019">
        <f t="shared" si="4"/>
        <v>0</v>
      </c>
      <c r="AF42" s="1019">
        <f t="shared" si="4"/>
        <v>0</v>
      </c>
      <c r="AG42" s="1019">
        <f t="shared" si="4"/>
        <v>0</v>
      </c>
      <c r="AH42" s="1019">
        <f t="shared" si="4"/>
        <v>0</v>
      </c>
      <c r="AI42" s="1019">
        <f t="shared" si="4"/>
        <v>0</v>
      </c>
      <c r="AJ42" s="1019">
        <f t="shared" si="4"/>
        <v>0</v>
      </c>
      <c r="AK42" s="1019">
        <f t="shared" si="4"/>
        <v>0</v>
      </c>
      <c r="AL42" s="1019">
        <f t="shared" si="4"/>
        <v>0</v>
      </c>
      <c r="AM42" s="1019">
        <f t="shared" si="4"/>
        <v>0</v>
      </c>
      <c r="AN42" s="1019">
        <f t="shared" si="4"/>
        <v>0</v>
      </c>
      <c r="AO42" s="1019">
        <f t="shared" si="4"/>
        <v>0</v>
      </c>
      <c r="AP42" s="1019">
        <f t="shared" si="4"/>
        <v>0</v>
      </c>
      <c r="AQ42" s="1019">
        <f t="shared" si="4"/>
        <v>0</v>
      </c>
      <c r="AR42" s="1019">
        <f t="shared" si="4"/>
        <v>0</v>
      </c>
      <c r="AS42" s="1019">
        <f t="shared" si="4"/>
        <v>0</v>
      </c>
      <c r="AT42" s="1019">
        <f t="shared" si="4"/>
        <v>0</v>
      </c>
      <c r="AU42" s="1019">
        <f t="shared" si="4"/>
        <v>0</v>
      </c>
      <c r="AV42" s="1019">
        <f t="shared" si="4"/>
        <v>0</v>
      </c>
      <c r="AW42" s="1019">
        <f t="shared" si="4"/>
        <v>0</v>
      </c>
      <c r="AX42" s="1019">
        <f t="shared" si="4"/>
        <v>0</v>
      </c>
      <c r="AY42" s="1019">
        <f t="shared" si="4"/>
        <v>0</v>
      </c>
      <c r="AZ42" s="1019">
        <f t="shared" si="4"/>
        <v>0</v>
      </c>
      <c r="BA42" s="1019">
        <f t="shared" si="4"/>
        <v>0</v>
      </c>
      <c r="BB42" s="1019">
        <f t="shared" si="4"/>
        <v>0</v>
      </c>
      <c r="BC42" s="1019">
        <f t="shared" si="4"/>
        <v>0</v>
      </c>
      <c r="BD42" s="1019">
        <f t="shared" si="4"/>
        <v>0</v>
      </c>
      <c r="BE42" s="1019">
        <f t="shared" si="4"/>
        <v>0</v>
      </c>
      <c r="BF42" s="1019">
        <f t="shared" si="4"/>
        <v>0</v>
      </c>
      <c r="BG42" s="1019">
        <f t="shared" si="4"/>
        <v>0</v>
      </c>
      <c r="BH42" s="1019">
        <f t="shared" si="4"/>
        <v>0</v>
      </c>
      <c r="BI42" s="1019">
        <f t="shared" si="4"/>
        <v>0</v>
      </c>
    </row>
    <row r="43" spans="1:7" ht="15">
      <c r="A43" s="79"/>
      <c r="B43" s="16"/>
      <c r="C43" s="48"/>
      <c r="D43" s="48"/>
      <c r="E43" s="48"/>
      <c r="F43" s="39"/>
      <c r="G43" s="4"/>
    </row>
    <row r="44" spans="1:61" ht="15">
      <c r="A44" s="831"/>
      <c r="B44" s="1011" t="s">
        <v>581</v>
      </c>
      <c r="C44" s="1011"/>
      <c r="D44" s="1011"/>
      <c r="E44" s="1011"/>
      <c r="F44" s="1021"/>
      <c r="G44" s="1019">
        <v>0</v>
      </c>
      <c r="H44" s="1019">
        <v>0</v>
      </c>
      <c r="I44" s="1019">
        <v>0</v>
      </c>
      <c r="J44" s="1019">
        <v>0</v>
      </c>
      <c r="K44" s="1019">
        <v>0</v>
      </c>
      <c r="L44" s="1019">
        <v>0</v>
      </c>
      <c r="M44" s="1019">
        <v>0</v>
      </c>
      <c r="N44" s="1019">
        <v>0</v>
      </c>
      <c r="O44" s="1019">
        <v>0</v>
      </c>
      <c r="P44" s="1019">
        <v>0</v>
      </c>
      <c r="Q44" s="1019">
        <v>0</v>
      </c>
      <c r="R44" s="1019">
        <v>0</v>
      </c>
      <c r="S44" s="1019">
        <v>0</v>
      </c>
      <c r="T44" s="1019">
        <v>0</v>
      </c>
      <c r="U44" s="1019">
        <v>0</v>
      </c>
      <c r="V44" s="1019">
        <v>0</v>
      </c>
      <c r="W44" s="1019">
        <v>0</v>
      </c>
      <c r="X44" s="1019">
        <v>0</v>
      </c>
      <c r="Y44" s="1019">
        <v>0</v>
      </c>
      <c r="Z44" s="1019">
        <v>0</v>
      </c>
      <c r="AA44" s="1019">
        <v>0</v>
      </c>
      <c r="AB44" s="1019">
        <v>0</v>
      </c>
      <c r="AC44" s="1019">
        <v>0</v>
      </c>
      <c r="AD44" s="1019">
        <v>0</v>
      </c>
      <c r="AE44" s="1019">
        <v>0</v>
      </c>
      <c r="AF44" s="1019">
        <v>0</v>
      </c>
      <c r="AG44" s="1019">
        <v>0</v>
      </c>
      <c r="AH44" s="1019">
        <v>0</v>
      </c>
      <c r="AI44" s="1019">
        <v>0</v>
      </c>
      <c r="AJ44" s="1019">
        <v>0</v>
      </c>
      <c r="AK44" s="1019">
        <v>0</v>
      </c>
      <c r="AL44" s="1019">
        <v>0</v>
      </c>
      <c r="AM44" s="1019">
        <v>0</v>
      </c>
      <c r="AN44" s="1019">
        <v>0</v>
      </c>
      <c r="AO44" s="1019">
        <v>0</v>
      </c>
      <c r="AP44" s="1019">
        <v>0</v>
      </c>
      <c r="AQ44" s="1019">
        <v>0</v>
      </c>
      <c r="AR44" s="1019">
        <v>0</v>
      </c>
      <c r="AS44" s="1019">
        <v>0</v>
      </c>
      <c r="AT44" s="1019">
        <v>0</v>
      </c>
      <c r="AU44" s="1019">
        <v>0</v>
      </c>
      <c r="AV44" s="1019">
        <v>0</v>
      </c>
      <c r="AW44" s="1019">
        <v>0</v>
      </c>
      <c r="AX44" s="1019">
        <v>0</v>
      </c>
      <c r="AY44" s="1019">
        <v>0</v>
      </c>
      <c r="AZ44" s="1019">
        <v>0</v>
      </c>
      <c r="BA44" s="1019">
        <v>0</v>
      </c>
      <c r="BB44" s="1019">
        <v>0</v>
      </c>
      <c r="BC44" s="1019">
        <v>0</v>
      </c>
      <c r="BD44" s="1019">
        <v>0</v>
      </c>
      <c r="BE44" s="1019">
        <v>0</v>
      </c>
      <c r="BF44" s="1019">
        <v>0</v>
      </c>
      <c r="BG44" s="1019">
        <v>0</v>
      </c>
      <c r="BH44" s="1019">
        <v>0</v>
      </c>
      <c r="BI44" s="1019">
        <v>0</v>
      </c>
    </row>
    <row r="45" spans="1:61" ht="15">
      <c r="A45" s="79"/>
      <c r="B45" s="48"/>
      <c r="C45" s="48"/>
      <c r="D45" s="48"/>
      <c r="E45" s="48"/>
      <c r="F45" s="39"/>
      <c r="G45" s="4"/>
      <c r="H45" s="4"/>
      <c r="I45" s="4"/>
      <c r="L45" s="4"/>
      <c r="M45" s="4"/>
      <c r="N45" s="4"/>
      <c r="O45" s="4"/>
      <c r="R45" s="4"/>
      <c r="S45" s="4"/>
      <c r="T45" s="4"/>
      <c r="U45" s="4"/>
      <c r="X45" s="4"/>
      <c r="Y45" s="4"/>
      <c r="Z45" s="4"/>
      <c r="AA45" s="4"/>
      <c r="AD45" s="4"/>
      <c r="AE45" s="4"/>
      <c r="AF45" s="4"/>
      <c r="AG45" s="4"/>
      <c r="AJ45" s="4"/>
      <c r="AK45" s="4"/>
      <c r="AL45" s="4"/>
      <c r="AM45" s="4"/>
      <c r="AP45" s="4"/>
      <c r="AQ45" s="4"/>
      <c r="AR45" s="4"/>
      <c r="AS45" s="4"/>
      <c r="AV45" s="4"/>
      <c r="AW45" s="278"/>
      <c r="AX45" s="278"/>
      <c r="AY45" s="278"/>
      <c r="BB45" s="278"/>
      <c r="BC45" s="4"/>
      <c r="BD45" s="4"/>
      <c r="BE45" s="4"/>
      <c r="BH45" s="4"/>
      <c r="BI45" s="278"/>
    </row>
    <row r="46" spans="1:61" ht="15">
      <c r="A46" s="1011" t="s">
        <v>557</v>
      </c>
      <c r="B46" s="1011"/>
      <c r="C46" s="1011"/>
      <c r="D46" s="1011"/>
      <c r="E46" s="1011"/>
      <c r="F46" s="1021"/>
      <c r="G46" s="1019">
        <f>SUM(G13,G35,G42,G44)</f>
        <v>0</v>
      </c>
      <c r="H46" s="1019">
        <f aca="true" t="shared" si="5" ref="H46:BI46">SUM(H13,H35,H42,H44)</f>
        <v>0</v>
      </c>
      <c r="I46" s="1019">
        <f t="shared" si="5"/>
        <v>0</v>
      </c>
      <c r="J46" s="1019"/>
      <c r="K46" s="1019"/>
      <c r="L46" s="1019">
        <f t="shared" si="5"/>
        <v>0</v>
      </c>
      <c r="M46" s="1019">
        <f t="shared" si="5"/>
        <v>0</v>
      </c>
      <c r="N46" s="1019">
        <f t="shared" si="5"/>
        <v>0</v>
      </c>
      <c r="O46" s="1019">
        <f t="shared" si="5"/>
        <v>0</v>
      </c>
      <c r="P46" s="1019"/>
      <c r="Q46" s="1019"/>
      <c r="R46" s="1019">
        <f t="shared" si="5"/>
        <v>0</v>
      </c>
      <c r="S46" s="1019">
        <f t="shared" si="5"/>
        <v>0</v>
      </c>
      <c r="T46" s="1019">
        <f t="shared" si="5"/>
        <v>0</v>
      </c>
      <c r="U46" s="1019">
        <f t="shared" si="5"/>
        <v>0</v>
      </c>
      <c r="V46" s="1019"/>
      <c r="W46" s="1019"/>
      <c r="X46" s="1019">
        <f t="shared" si="5"/>
        <v>0</v>
      </c>
      <c r="Y46" s="1019">
        <f t="shared" si="5"/>
        <v>0</v>
      </c>
      <c r="Z46" s="1019">
        <f t="shared" si="5"/>
        <v>0</v>
      </c>
      <c r="AA46" s="1019">
        <f t="shared" si="5"/>
        <v>0</v>
      </c>
      <c r="AB46" s="1019"/>
      <c r="AC46" s="1019"/>
      <c r="AD46" s="1019">
        <f t="shared" si="5"/>
        <v>0</v>
      </c>
      <c r="AE46" s="1019">
        <f t="shared" si="5"/>
        <v>0</v>
      </c>
      <c r="AF46" s="1019">
        <f t="shared" si="5"/>
        <v>0</v>
      </c>
      <c r="AG46" s="1019">
        <f t="shared" si="5"/>
        <v>0</v>
      </c>
      <c r="AH46" s="1019"/>
      <c r="AI46" s="1019"/>
      <c r="AJ46" s="1019">
        <f t="shared" si="5"/>
        <v>0</v>
      </c>
      <c r="AK46" s="1019">
        <f t="shared" si="5"/>
        <v>0</v>
      </c>
      <c r="AL46" s="1019">
        <f t="shared" si="5"/>
        <v>0</v>
      </c>
      <c r="AM46" s="1019">
        <f t="shared" si="5"/>
        <v>0</v>
      </c>
      <c r="AN46" s="1019"/>
      <c r="AO46" s="1019"/>
      <c r="AP46" s="1019">
        <f t="shared" si="5"/>
        <v>0</v>
      </c>
      <c r="AQ46" s="1019">
        <f t="shared" si="5"/>
        <v>0</v>
      </c>
      <c r="AR46" s="1019">
        <f t="shared" si="5"/>
        <v>0</v>
      </c>
      <c r="AS46" s="1019">
        <f t="shared" si="5"/>
        <v>0</v>
      </c>
      <c r="AT46" s="1019"/>
      <c r="AU46" s="1019"/>
      <c r="AV46" s="1019">
        <f t="shared" si="5"/>
        <v>0</v>
      </c>
      <c r="AW46" s="1019">
        <f t="shared" si="5"/>
        <v>0</v>
      </c>
      <c r="AX46" s="1019">
        <f t="shared" si="5"/>
        <v>0</v>
      </c>
      <c r="AY46" s="1019">
        <f t="shared" si="5"/>
        <v>0</v>
      </c>
      <c r="AZ46" s="1019"/>
      <c r="BA46" s="1019"/>
      <c r="BB46" s="1019">
        <f t="shared" si="5"/>
        <v>0</v>
      </c>
      <c r="BC46" s="1019">
        <f t="shared" si="5"/>
        <v>0</v>
      </c>
      <c r="BD46" s="1019">
        <f t="shared" si="5"/>
        <v>0</v>
      </c>
      <c r="BE46" s="1019">
        <f t="shared" si="5"/>
        <v>0</v>
      </c>
      <c r="BF46" s="1019"/>
      <c r="BG46" s="1019"/>
      <c r="BH46" s="1019">
        <f t="shared" si="5"/>
        <v>0</v>
      </c>
      <c r="BI46" s="1019">
        <f t="shared" si="5"/>
        <v>0</v>
      </c>
    </row>
    <row r="47" spans="1:7" ht="15">
      <c r="A47" s="79"/>
      <c r="B47" s="16"/>
      <c r="C47" s="48"/>
      <c r="D47" s="48"/>
      <c r="E47" s="48"/>
      <c r="F47" s="39"/>
      <c r="G47" s="4"/>
    </row>
    <row r="48" spans="1:61" ht="15">
      <c r="A48" s="79" t="s">
        <v>553</v>
      </c>
      <c r="B48" s="16"/>
      <c r="C48" s="48"/>
      <c r="D48" s="48"/>
      <c r="E48" s="48"/>
      <c r="F48" s="39"/>
      <c r="G48" s="4"/>
      <c r="AW48" s="1"/>
      <c r="AX48" s="1"/>
      <c r="AY48" s="1"/>
      <c r="BB48" s="1"/>
      <c r="BI48" s="1"/>
    </row>
    <row r="49" spans="1:61" ht="15">
      <c r="A49" s="79"/>
      <c r="B49" s="16" t="s">
        <v>554</v>
      </c>
      <c r="C49" s="48"/>
      <c r="D49" s="48"/>
      <c r="E49" s="48"/>
      <c r="F49" s="39"/>
      <c r="G49" s="4"/>
      <c r="AW49" s="1"/>
      <c r="AX49" s="1"/>
      <c r="AY49" s="1"/>
      <c r="BB49" s="1"/>
      <c r="BI49" s="1"/>
    </row>
    <row r="50" spans="1:61" ht="15">
      <c r="A50" s="79"/>
      <c r="B50" s="16" t="s">
        <v>555</v>
      </c>
      <c r="C50" s="48"/>
      <c r="D50" s="48"/>
      <c r="E50" s="48"/>
      <c r="F50" s="39"/>
      <c r="G50" s="4"/>
      <c r="AW50" s="1"/>
      <c r="AX50" s="1"/>
      <c r="AY50" s="1"/>
      <c r="BB50" s="1"/>
      <c r="BI50" s="1"/>
    </row>
    <row r="51" spans="1:61" ht="15">
      <c r="A51" s="831"/>
      <c r="B51" s="1011" t="s">
        <v>557</v>
      </c>
      <c r="C51" s="1011"/>
      <c r="D51" s="1011"/>
      <c r="E51" s="1011"/>
      <c r="F51" s="1021"/>
      <c r="G51" s="1019">
        <f>SUM(G49:G50)</f>
        <v>0</v>
      </c>
      <c r="H51" s="1019">
        <f aca="true" t="shared" si="6" ref="H51:BI51">SUM(H49:H50)</f>
        <v>0</v>
      </c>
      <c r="I51" s="1019">
        <f t="shared" si="6"/>
        <v>0</v>
      </c>
      <c r="J51" s="1019">
        <f t="shared" si="6"/>
        <v>0</v>
      </c>
      <c r="K51" s="1019">
        <f t="shared" si="6"/>
        <v>0</v>
      </c>
      <c r="L51" s="1019">
        <f t="shared" si="6"/>
        <v>0</v>
      </c>
      <c r="M51" s="1019">
        <f t="shared" si="6"/>
        <v>0</v>
      </c>
      <c r="N51" s="1019">
        <f t="shared" si="6"/>
        <v>0</v>
      </c>
      <c r="O51" s="1019">
        <f t="shared" si="6"/>
        <v>0</v>
      </c>
      <c r="P51" s="1019">
        <f t="shared" si="6"/>
        <v>0</v>
      </c>
      <c r="Q51" s="1019">
        <f t="shared" si="6"/>
        <v>0</v>
      </c>
      <c r="R51" s="1019">
        <f t="shared" si="6"/>
        <v>0</v>
      </c>
      <c r="S51" s="1019">
        <f t="shared" si="6"/>
        <v>0</v>
      </c>
      <c r="T51" s="1019">
        <f t="shared" si="6"/>
        <v>0</v>
      </c>
      <c r="U51" s="1019">
        <f t="shared" si="6"/>
        <v>0</v>
      </c>
      <c r="V51" s="1019">
        <f t="shared" si="6"/>
        <v>0</v>
      </c>
      <c r="W51" s="1019">
        <f t="shared" si="6"/>
        <v>0</v>
      </c>
      <c r="X51" s="1019">
        <f t="shared" si="6"/>
        <v>0</v>
      </c>
      <c r="Y51" s="1019">
        <f t="shared" si="6"/>
        <v>0</v>
      </c>
      <c r="Z51" s="1019">
        <f t="shared" si="6"/>
        <v>0</v>
      </c>
      <c r="AA51" s="1019">
        <f t="shared" si="6"/>
        <v>0</v>
      </c>
      <c r="AB51" s="1019">
        <f t="shared" si="6"/>
        <v>0</v>
      </c>
      <c r="AC51" s="1019">
        <f t="shared" si="6"/>
        <v>0</v>
      </c>
      <c r="AD51" s="1019">
        <f t="shared" si="6"/>
        <v>0</v>
      </c>
      <c r="AE51" s="1019">
        <f t="shared" si="6"/>
        <v>0</v>
      </c>
      <c r="AF51" s="1019">
        <f t="shared" si="6"/>
        <v>0</v>
      </c>
      <c r="AG51" s="1019">
        <f t="shared" si="6"/>
        <v>0</v>
      </c>
      <c r="AH51" s="1019">
        <f t="shared" si="6"/>
        <v>0</v>
      </c>
      <c r="AI51" s="1019">
        <f t="shared" si="6"/>
        <v>0</v>
      </c>
      <c r="AJ51" s="1019">
        <f t="shared" si="6"/>
        <v>0</v>
      </c>
      <c r="AK51" s="1019">
        <f t="shared" si="6"/>
        <v>0</v>
      </c>
      <c r="AL51" s="1019">
        <f t="shared" si="6"/>
        <v>0</v>
      </c>
      <c r="AM51" s="1019">
        <f t="shared" si="6"/>
        <v>0</v>
      </c>
      <c r="AN51" s="1019">
        <f t="shared" si="6"/>
        <v>0</v>
      </c>
      <c r="AO51" s="1019">
        <f t="shared" si="6"/>
        <v>0</v>
      </c>
      <c r="AP51" s="1019">
        <f t="shared" si="6"/>
        <v>0</v>
      </c>
      <c r="AQ51" s="1019">
        <f t="shared" si="6"/>
        <v>0</v>
      </c>
      <c r="AR51" s="1019">
        <f t="shared" si="6"/>
        <v>0</v>
      </c>
      <c r="AS51" s="1019">
        <f t="shared" si="6"/>
        <v>0</v>
      </c>
      <c r="AT51" s="1019">
        <f t="shared" si="6"/>
        <v>0</v>
      </c>
      <c r="AU51" s="1019">
        <f t="shared" si="6"/>
        <v>0</v>
      </c>
      <c r="AV51" s="1019">
        <f t="shared" si="6"/>
        <v>0</v>
      </c>
      <c r="AW51" s="1019">
        <f t="shared" si="6"/>
        <v>0</v>
      </c>
      <c r="AX51" s="1019">
        <f t="shared" si="6"/>
        <v>0</v>
      </c>
      <c r="AY51" s="1019">
        <f t="shared" si="6"/>
        <v>0</v>
      </c>
      <c r="AZ51" s="1019">
        <f t="shared" si="6"/>
        <v>0</v>
      </c>
      <c r="BA51" s="1019">
        <f t="shared" si="6"/>
        <v>0</v>
      </c>
      <c r="BB51" s="1019">
        <f t="shared" si="6"/>
        <v>0</v>
      </c>
      <c r="BC51" s="1019">
        <f t="shared" si="6"/>
        <v>0</v>
      </c>
      <c r="BD51" s="1019">
        <f t="shared" si="6"/>
        <v>0</v>
      </c>
      <c r="BE51" s="1019">
        <f t="shared" si="6"/>
        <v>0</v>
      </c>
      <c r="BF51" s="1019">
        <f t="shared" si="6"/>
        <v>0</v>
      </c>
      <c r="BG51" s="1019">
        <f t="shared" si="6"/>
        <v>0</v>
      </c>
      <c r="BH51" s="1019">
        <f t="shared" si="6"/>
        <v>0</v>
      </c>
      <c r="BI51" s="1019">
        <f t="shared" si="6"/>
        <v>0</v>
      </c>
    </row>
    <row r="52" spans="1:7" ht="15">
      <c r="A52" s="79"/>
      <c r="B52" s="16"/>
      <c r="C52" s="48"/>
      <c r="D52" s="48"/>
      <c r="E52" s="48"/>
      <c r="F52" s="39"/>
      <c r="G52" s="4"/>
    </row>
    <row r="56" spans="10:59" ht="15">
      <c r="J56" s="1019"/>
      <c r="K56" s="1019"/>
      <c r="P56" s="1019"/>
      <c r="Q56" s="1019"/>
      <c r="V56" s="1019"/>
      <c r="W56" s="1019"/>
      <c r="AB56" s="1019"/>
      <c r="AC56" s="1019"/>
      <c r="AH56" s="1019"/>
      <c r="AI56" s="1019"/>
      <c r="AN56" s="1019"/>
      <c r="AO56" s="1019"/>
      <c r="AT56" s="1019"/>
      <c r="AU56" s="1019"/>
      <c r="AZ56" s="1019"/>
      <c r="BA56" s="1019"/>
      <c r="BF56" s="1019"/>
      <c r="BG56" s="1019"/>
    </row>
  </sheetData>
  <mergeCells count="47">
    <mergeCell ref="BF7:BG7"/>
    <mergeCell ref="J7:K7"/>
    <mergeCell ref="P7:Q7"/>
    <mergeCell ref="V7:W7"/>
    <mergeCell ref="AB7:AC7"/>
    <mergeCell ref="AH7:AI7"/>
    <mergeCell ref="AV7:AV8"/>
    <mergeCell ref="BC7:BC8"/>
    <mergeCell ref="BD7:BE7"/>
    <mergeCell ref="AZ7:BA7"/>
    <mergeCell ref="A6:F9"/>
    <mergeCell ref="BI6:BI9"/>
    <mergeCell ref="AJ7:AJ8"/>
    <mergeCell ref="AK7:AK8"/>
    <mergeCell ref="AL7:AM7"/>
    <mergeCell ref="AP7:AP8"/>
    <mergeCell ref="X7:X8"/>
    <mergeCell ref="Y7:Y8"/>
    <mergeCell ref="Z7:AA7"/>
    <mergeCell ref="AD7:AD8"/>
    <mergeCell ref="AE7:AE8"/>
    <mergeCell ref="G7:G8"/>
    <mergeCell ref="H7:I7"/>
    <mergeCell ref="L7:L8"/>
    <mergeCell ref="M7:M8"/>
    <mergeCell ref="N7:O7"/>
    <mergeCell ref="Y6:AD6"/>
    <mergeCell ref="S7:S8"/>
    <mergeCell ref="T7:U7"/>
    <mergeCell ref="AN7:AO7"/>
    <mergeCell ref="AT7:AU7"/>
    <mergeCell ref="G6:L6"/>
    <mergeCell ref="M6:R6"/>
    <mergeCell ref="S6:X6"/>
    <mergeCell ref="BH7:BH8"/>
    <mergeCell ref="AQ7:AQ8"/>
    <mergeCell ref="AR7:AS7"/>
    <mergeCell ref="AK6:AP6"/>
    <mergeCell ref="AF7:AG7"/>
    <mergeCell ref="AQ6:AV6"/>
    <mergeCell ref="BC6:BH6"/>
    <mergeCell ref="AW6:BB6"/>
    <mergeCell ref="AW7:AW8"/>
    <mergeCell ref="AX7:AY7"/>
    <mergeCell ref="BB7:BB8"/>
    <mergeCell ref="R7:R8"/>
    <mergeCell ref="AE6:AJ6"/>
  </mergeCells>
  <printOptions/>
  <pageMargins left="0.7" right="0.7" top="0.75" bottom="0.75" header="0.3" footer="0.3"/>
  <pageSetup fitToHeight="0" fitToWidth="1" horizontalDpi="600" verticalDpi="600" orientation="landscape" paperSize="9" scale="11"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pageSetUpPr fitToPage="1"/>
  </sheetPr>
  <dimension ref="A1:CB52"/>
  <sheetViews>
    <sheetView view="pageBreakPreview" zoomScale="60" workbookViewId="0" topLeftCell="AU1">
      <selection activeCell="I24" sqref="I24"/>
    </sheetView>
  </sheetViews>
  <sheetFormatPr defaultColWidth="9.140625" defaultRowHeight="15"/>
  <cols>
    <col min="1" max="1" width="6.28125" style="1" customWidth="1"/>
    <col min="2" max="2" width="2.8515625" style="1" customWidth="1"/>
    <col min="3" max="3" width="5.421875" style="1" customWidth="1"/>
    <col min="4" max="4" width="9.140625" style="1" customWidth="1"/>
    <col min="5" max="5" width="16.8515625" style="1" customWidth="1"/>
    <col min="6" max="6" width="32.28125" style="1" customWidth="1"/>
    <col min="7" max="8" width="17.28125" style="6" customWidth="1"/>
    <col min="9" max="10" width="20.421875" style="1" customWidth="1"/>
    <col min="11" max="11" width="17.7109375" style="1" bestFit="1" customWidth="1"/>
    <col min="12" max="14" width="20.421875" style="1" customWidth="1"/>
    <col min="15" max="15" width="14.8515625" style="1" bestFit="1" customWidth="1"/>
    <col min="16" max="16" width="20.421875" style="1" bestFit="1" customWidth="1"/>
    <col min="17" max="20" width="20.421875" style="1" customWidth="1"/>
    <col min="21" max="21" width="14.8515625" style="1" bestFit="1" customWidth="1"/>
    <col min="22" max="22" width="20.421875" style="1" bestFit="1" customWidth="1"/>
    <col min="23" max="26" width="20.421875" style="1" customWidth="1"/>
    <col min="27" max="27" width="14.8515625" style="1" bestFit="1" customWidth="1"/>
    <col min="28" max="28" width="20.421875" style="1" bestFit="1" customWidth="1"/>
    <col min="29" max="29" width="20.421875" style="1" customWidth="1"/>
    <col min="30" max="32" width="20.7109375" style="1" customWidth="1"/>
    <col min="33" max="33" width="14.8515625" style="1" bestFit="1" customWidth="1"/>
    <col min="34" max="34" width="20.421875" style="1" bestFit="1" customWidth="1"/>
    <col min="35" max="38" width="20.421875" style="1" customWidth="1"/>
    <col min="39" max="39" width="14.8515625" style="1" bestFit="1" customWidth="1"/>
    <col min="40" max="40" width="20.421875" style="1" bestFit="1" customWidth="1"/>
    <col min="41" max="44" width="20.421875" style="1" customWidth="1"/>
    <col min="45" max="45" width="14.8515625" style="1" bestFit="1" customWidth="1"/>
    <col min="46" max="46" width="20.421875" style="1" bestFit="1" customWidth="1"/>
    <col min="47" max="50" width="20.421875" style="1" customWidth="1"/>
    <col min="51" max="51" width="14.8515625" style="279" bestFit="1" customWidth="1"/>
    <col min="52" max="52" width="20.421875" style="279" bestFit="1" customWidth="1"/>
    <col min="53" max="56" width="20.421875" style="279" customWidth="1"/>
    <col min="57" max="57" width="14.8515625" style="1" bestFit="1" customWidth="1"/>
    <col min="58" max="58" width="20.421875" style="1" bestFit="1" customWidth="1"/>
    <col min="59" max="60" width="20.421875" style="1" customWidth="1"/>
    <col min="61" max="61" width="11.57421875" style="279" customWidth="1"/>
    <col min="62" max="16384" width="9.140625" style="1" customWidth="1"/>
  </cols>
  <sheetData>
    <row r="1" spans="1:73" ht="15">
      <c r="A1" s="1" t="s">
        <v>486</v>
      </c>
      <c r="B1" s="1"/>
      <c r="C1" s="1"/>
      <c r="D1" s="1"/>
      <c r="E1" s="1">
        <f>'S1_DB NOT PAA CV'!B1</f>
        <v>0</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279"/>
      <c r="AZ1" s="279"/>
      <c r="BA1" s="279"/>
      <c r="BB1" s="279"/>
      <c r="BC1" s="279"/>
      <c r="BD1" s="279"/>
      <c r="BE1" s="1"/>
      <c r="BF1" s="1"/>
      <c r="BG1" s="1"/>
      <c r="BH1" s="1"/>
      <c r="BI1" s="279"/>
      <c r="BJ1" s="1"/>
      <c r="BK1" s="1"/>
      <c r="BL1" s="1"/>
      <c r="BM1" s="1"/>
      <c r="BN1" s="1"/>
      <c r="BO1" s="1"/>
      <c r="BP1" s="1"/>
      <c r="BQ1" s="1"/>
      <c r="BR1" s="1"/>
      <c r="BS1" s="1"/>
      <c r="BT1" s="1"/>
      <c r="BU1" s="1"/>
    </row>
    <row r="2" spans="1:73" ht="15">
      <c r="A2" s="1" t="s">
        <v>487</v>
      </c>
      <c r="B2" s="1"/>
      <c r="C2" s="1"/>
      <c r="D2" s="1"/>
      <c r="E2" s="1" t="s">
        <v>587</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279"/>
      <c r="AZ2" s="279"/>
      <c r="BA2" s="279"/>
      <c r="BB2" s="279"/>
      <c r="BC2" s="279"/>
      <c r="BD2" s="279"/>
      <c r="BE2" s="1"/>
      <c r="BF2" s="1"/>
      <c r="BG2" s="1"/>
      <c r="BH2" s="1"/>
      <c r="BI2" s="279"/>
      <c r="BJ2" s="1"/>
      <c r="BK2" s="1"/>
      <c r="BL2" s="1"/>
      <c r="BM2" s="1"/>
      <c r="BN2" s="1"/>
      <c r="BO2" s="1"/>
      <c r="BP2" s="1"/>
      <c r="BQ2" s="1"/>
      <c r="BR2" s="1"/>
      <c r="BS2" s="1"/>
      <c r="BT2" s="1"/>
      <c r="BU2" s="1"/>
    </row>
    <row r="3" spans="1:73" ht="15">
      <c r="A3" s="1" t="s">
        <v>489</v>
      </c>
      <c r="B3" s="1"/>
      <c r="C3" s="1"/>
      <c r="D3" s="1"/>
      <c r="E3" s="1" t="s">
        <v>582</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279"/>
      <c r="AZ3" s="279"/>
      <c r="BA3" s="279"/>
      <c r="BB3" s="279"/>
      <c r="BC3" s="279"/>
      <c r="BD3" s="279"/>
      <c r="BE3" s="1"/>
      <c r="BF3" s="1"/>
      <c r="BG3" s="1"/>
      <c r="BH3" s="1"/>
      <c r="BI3" s="279"/>
      <c r="BJ3" s="1"/>
      <c r="BK3" s="1"/>
      <c r="BL3" s="1"/>
      <c r="BM3" s="1"/>
      <c r="BN3" s="1"/>
      <c r="BO3" s="1"/>
      <c r="BP3" s="1"/>
      <c r="BQ3" s="1"/>
      <c r="BR3" s="1"/>
      <c r="BS3" s="1"/>
      <c r="BT3" s="1"/>
      <c r="BU3" s="1"/>
    </row>
    <row r="4" spans="1:73"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279"/>
      <c r="AZ4" s="279"/>
      <c r="BA4" s="279"/>
      <c r="BB4" s="279"/>
      <c r="BC4" s="279"/>
      <c r="BD4" s="279"/>
      <c r="BE4" s="1"/>
      <c r="BF4" s="1"/>
      <c r="BG4" s="1"/>
      <c r="BH4" s="1"/>
      <c r="BI4" s="279"/>
      <c r="BJ4" s="1"/>
      <c r="BK4" s="1"/>
      <c r="BL4" s="1"/>
      <c r="BM4" s="1"/>
      <c r="BN4" s="1"/>
      <c r="BO4" s="1"/>
      <c r="BP4" s="1"/>
      <c r="BQ4" s="1"/>
      <c r="BR4" s="1"/>
      <c r="BS4" s="1"/>
      <c r="BT4" s="1"/>
      <c r="BU4" s="1"/>
    </row>
    <row r="5" spans="1:73" ht="15.75" thickBot="1">
      <c r="A5" s="6"/>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279"/>
      <c r="AZ5" s="279"/>
      <c r="BA5" s="279"/>
      <c r="BB5" s="279"/>
      <c r="BC5" s="279"/>
      <c r="BD5" s="279"/>
      <c r="BE5" s="1"/>
      <c r="BF5" s="1"/>
      <c r="BG5" s="1"/>
      <c r="BH5" s="1"/>
      <c r="BI5" s="279"/>
      <c r="BJ5" s="1"/>
      <c r="BK5" s="1"/>
      <c r="BL5" s="1"/>
      <c r="BM5" s="1"/>
      <c r="BN5" s="1"/>
      <c r="BO5" s="1"/>
      <c r="BP5" s="1"/>
      <c r="BQ5" s="1"/>
      <c r="BR5" s="1"/>
      <c r="BS5" s="1"/>
      <c r="BT5" s="1"/>
      <c r="BU5" s="1"/>
    </row>
    <row r="6" spans="1:61" ht="15.75" customHeight="1" thickBot="1">
      <c r="A6" s="925" t="s">
        <v>24</v>
      </c>
      <c r="B6" s="925"/>
      <c r="C6" s="925"/>
      <c r="D6" s="925"/>
      <c r="E6" s="925"/>
      <c r="F6" s="931"/>
      <c r="G6" s="915" t="s">
        <v>282</v>
      </c>
      <c r="H6" s="916"/>
      <c r="I6" s="916"/>
      <c r="J6" s="916"/>
      <c r="K6" s="916"/>
      <c r="L6" s="917"/>
      <c r="M6" s="915" t="s">
        <v>493</v>
      </c>
      <c r="N6" s="916"/>
      <c r="O6" s="916"/>
      <c r="P6" s="916"/>
      <c r="Q6" s="916"/>
      <c r="R6" s="917"/>
      <c r="S6" s="915" t="s">
        <v>494</v>
      </c>
      <c r="T6" s="916"/>
      <c r="U6" s="916"/>
      <c r="V6" s="916"/>
      <c r="W6" s="916"/>
      <c r="X6" s="917"/>
      <c r="Y6" s="915" t="s">
        <v>495</v>
      </c>
      <c r="Z6" s="916"/>
      <c r="AA6" s="916"/>
      <c r="AB6" s="916"/>
      <c r="AC6" s="916"/>
      <c r="AD6" s="917"/>
      <c r="AE6" s="915" t="s">
        <v>496</v>
      </c>
      <c r="AF6" s="916"/>
      <c r="AG6" s="916"/>
      <c r="AH6" s="916"/>
      <c r="AI6" s="916"/>
      <c r="AJ6" s="917"/>
      <c r="AK6" s="915" t="s">
        <v>497</v>
      </c>
      <c r="AL6" s="916"/>
      <c r="AM6" s="916"/>
      <c r="AN6" s="916"/>
      <c r="AO6" s="916"/>
      <c r="AP6" s="917"/>
      <c r="AQ6" s="915" t="s">
        <v>498</v>
      </c>
      <c r="AR6" s="916"/>
      <c r="AS6" s="916"/>
      <c r="AT6" s="916"/>
      <c r="AU6" s="916"/>
      <c r="AV6" s="917"/>
      <c r="AW6" s="936" t="s">
        <v>499</v>
      </c>
      <c r="AX6" s="937"/>
      <c r="AY6" s="937"/>
      <c r="AZ6" s="937"/>
      <c r="BA6" s="937"/>
      <c r="BB6" s="938"/>
      <c r="BC6" s="915" t="s">
        <v>500</v>
      </c>
      <c r="BD6" s="916"/>
      <c r="BE6" s="916"/>
      <c r="BF6" s="916"/>
      <c r="BG6" s="916"/>
      <c r="BH6" s="917"/>
      <c r="BI6" s="910" t="s">
        <v>501</v>
      </c>
    </row>
    <row r="7" spans="1:61" ht="15.75" customHeight="1" thickBot="1">
      <c r="A7" s="925"/>
      <c r="B7" s="925"/>
      <c r="C7" s="925"/>
      <c r="D7" s="925"/>
      <c r="E7" s="925"/>
      <c r="F7" s="931"/>
      <c r="G7" s="932" t="s">
        <v>560</v>
      </c>
      <c r="H7" s="930"/>
      <c r="I7" s="918" t="s">
        <v>561</v>
      </c>
      <c r="J7" s="919"/>
      <c r="K7" s="62"/>
      <c r="L7" s="847" t="s">
        <v>507</v>
      </c>
      <c r="M7" s="932" t="s">
        <v>560</v>
      </c>
      <c r="N7" s="930"/>
      <c r="O7" s="918" t="s">
        <v>561</v>
      </c>
      <c r="P7" s="919"/>
      <c r="Q7" s="62"/>
      <c r="R7" s="847" t="s">
        <v>507</v>
      </c>
      <c r="S7" s="932" t="s">
        <v>560</v>
      </c>
      <c r="T7" s="930"/>
      <c r="U7" s="918" t="s">
        <v>561</v>
      </c>
      <c r="V7" s="919"/>
      <c r="W7" s="62"/>
      <c r="X7" s="847" t="s">
        <v>507</v>
      </c>
      <c r="Y7" s="932" t="s">
        <v>560</v>
      </c>
      <c r="Z7" s="930"/>
      <c r="AA7" s="918" t="s">
        <v>561</v>
      </c>
      <c r="AB7" s="919"/>
      <c r="AC7" s="62"/>
      <c r="AD7" s="847" t="s">
        <v>507</v>
      </c>
      <c r="AE7" s="932" t="s">
        <v>560</v>
      </c>
      <c r="AF7" s="930"/>
      <c r="AG7" s="918" t="s">
        <v>561</v>
      </c>
      <c r="AH7" s="919"/>
      <c r="AI7" s="62"/>
      <c r="AJ7" s="847" t="s">
        <v>507</v>
      </c>
      <c r="AK7" s="932" t="s">
        <v>560</v>
      </c>
      <c r="AL7" s="930"/>
      <c r="AM7" s="918" t="s">
        <v>561</v>
      </c>
      <c r="AN7" s="919"/>
      <c r="AO7" s="62"/>
      <c r="AP7" s="847" t="s">
        <v>507</v>
      </c>
      <c r="AQ7" s="932" t="s">
        <v>560</v>
      </c>
      <c r="AR7" s="930"/>
      <c r="AS7" s="918" t="s">
        <v>561</v>
      </c>
      <c r="AT7" s="919"/>
      <c r="AU7" s="62"/>
      <c r="AV7" s="847" t="s">
        <v>507</v>
      </c>
      <c r="AW7" s="932" t="s">
        <v>560</v>
      </c>
      <c r="AX7" s="930"/>
      <c r="AY7" s="918" t="s">
        <v>561</v>
      </c>
      <c r="AZ7" s="919"/>
      <c r="BA7" s="62"/>
      <c r="BB7" s="847" t="s">
        <v>507</v>
      </c>
      <c r="BC7" s="932" t="s">
        <v>560</v>
      </c>
      <c r="BD7" s="930"/>
      <c r="BE7" s="918" t="s">
        <v>561</v>
      </c>
      <c r="BF7" s="919"/>
      <c r="BG7" s="62"/>
      <c r="BH7" s="847" t="s">
        <v>507</v>
      </c>
      <c r="BI7" s="911"/>
    </row>
    <row r="8" spans="1:61" ht="60.75" thickBot="1">
      <c r="A8" s="925"/>
      <c r="B8" s="925"/>
      <c r="C8" s="925"/>
      <c r="D8" s="925"/>
      <c r="E8" s="925"/>
      <c r="F8" s="931"/>
      <c r="G8" s="682" t="s">
        <v>583</v>
      </c>
      <c r="H8" s="291" t="s">
        <v>584</v>
      </c>
      <c r="I8" s="682" t="s">
        <v>563</v>
      </c>
      <c r="J8" s="682" t="s">
        <v>564</v>
      </c>
      <c r="K8" s="297" t="s">
        <v>585</v>
      </c>
      <c r="L8" s="848"/>
      <c r="M8" s="682" t="s">
        <v>583</v>
      </c>
      <c r="N8" s="291" t="s">
        <v>584</v>
      </c>
      <c r="O8" s="682" t="s">
        <v>563</v>
      </c>
      <c r="P8" s="682" t="s">
        <v>564</v>
      </c>
      <c r="Q8" s="297" t="s">
        <v>585</v>
      </c>
      <c r="R8" s="848"/>
      <c r="S8" s="682" t="s">
        <v>583</v>
      </c>
      <c r="T8" s="291" t="s">
        <v>584</v>
      </c>
      <c r="U8" s="682" t="s">
        <v>563</v>
      </c>
      <c r="V8" s="682" t="s">
        <v>564</v>
      </c>
      <c r="W8" s="297" t="s">
        <v>585</v>
      </c>
      <c r="X8" s="848"/>
      <c r="Y8" s="682" t="s">
        <v>583</v>
      </c>
      <c r="Z8" s="291" t="s">
        <v>584</v>
      </c>
      <c r="AA8" s="682" t="s">
        <v>563</v>
      </c>
      <c r="AB8" s="682" t="s">
        <v>564</v>
      </c>
      <c r="AC8" s="297" t="s">
        <v>585</v>
      </c>
      <c r="AD8" s="848"/>
      <c r="AE8" s="682" t="s">
        <v>583</v>
      </c>
      <c r="AF8" s="291" t="s">
        <v>584</v>
      </c>
      <c r="AG8" s="682" t="s">
        <v>563</v>
      </c>
      <c r="AH8" s="682" t="s">
        <v>564</v>
      </c>
      <c r="AI8" s="297" t="s">
        <v>585</v>
      </c>
      <c r="AJ8" s="848"/>
      <c r="AK8" s="682" t="s">
        <v>583</v>
      </c>
      <c r="AL8" s="291" t="s">
        <v>584</v>
      </c>
      <c r="AM8" s="682" t="s">
        <v>563</v>
      </c>
      <c r="AN8" s="682" t="s">
        <v>564</v>
      </c>
      <c r="AO8" s="297" t="s">
        <v>585</v>
      </c>
      <c r="AP8" s="848"/>
      <c r="AQ8" s="682" t="s">
        <v>583</v>
      </c>
      <c r="AR8" s="291" t="s">
        <v>584</v>
      </c>
      <c r="AS8" s="682" t="s">
        <v>563</v>
      </c>
      <c r="AT8" s="682" t="s">
        <v>564</v>
      </c>
      <c r="AU8" s="297" t="s">
        <v>585</v>
      </c>
      <c r="AV8" s="848"/>
      <c r="AW8" s="682" t="s">
        <v>583</v>
      </c>
      <c r="AX8" s="291" t="s">
        <v>584</v>
      </c>
      <c r="AY8" s="682" t="s">
        <v>563</v>
      </c>
      <c r="AZ8" s="682" t="s">
        <v>564</v>
      </c>
      <c r="BA8" s="297" t="s">
        <v>585</v>
      </c>
      <c r="BB8" s="848"/>
      <c r="BC8" s="682" t="s">
        <v>583</v>
      </c>
      <c r="BD8" s="291" t="s">
        <v>584</v>
      </c>
      <c r="BE8" s="682" t="s">
        <v>563</v>
      </c>
      <c r="BF8" s="682" t="s">
        <v>564</v>
      </c>
      <c r="BG8" s="297" t="s">
        <v>585</v>
      </c>
      <c r="BH8" s="848"/>
      <c r="BI8" s="911"/>
    </row>
    <row r="9" spans="1:61" ht="15.75" thickBot="1">
      <c r="A9" s="925"/>
      <c r="B9" s="925"/>
      <c r="C9" s="925"/>
      <c r="D9" s="925"/>
      <c r="E9" s="925"/>
      <c r="F9" s="931"/>
      <c r="G9" s="685" t="s">
        <v>292</v>
      </c>
      <c r="H9" s="685" t="s">
        <v>36</v>
      </c>
      <c r="I9" s="685" t="s">
        <v>37</v>
      </c>
      <c r="J9" s="685" t="s">
        <v>38</v>
      </c>
      <c r="K9" s="101" t="s">
        <v>293</v>
      </c>
      <c r="L9" s="94" t="s">
        <v>511</v>
      </c>
      <c r="M9" s="685" t="s">
        <v>292</v>
      </c>
      <c r="N9" s="685" t="s">
        <v>36</v>
      </c>
      <c r="O9" s="685" t="s">
        <v>37</v>
      </c>
      <c r="P9" s="685" t="s">
        <v>38</v>
      </c>
      <c r="Q9" s="101" t="s">
        <v>293</v>
      </c>
      <c r="R9" s="94" t="s">
        <v>511</v>
      </c>
      <c r="S9" s="685" t="s">
        <v>292</v>
      </c>
      <c r="T9" s="685" t="s">
        <v>36</v>
      </c>
      <c r="U9" s="685" t="s">
        <v>37</v>
      </c>
      <c r="V9" s="685" t="s">
        <v>38</v>
      </c>
      <c r="W9" s="101" t="s">
        <v>293</v>
      </c>
      <c r="X9" s="94" t="s">
        <v>511</v>
      </c>
      <c r="Y9" s="685" t="s">
        <v>292</v>
      </c>
      <c r="Z9" s="685" t="s">
        <v>36</v>
      </c>
      <c r="AA9" s="685" t="s">
        <v>37</v>
      </c>
      <c r="AB9" s="685" t="s">
        <v>38</v>
      </c>
      <c r="AC9" s="101" t="s">
        <v>293</v>
      </c>
      <c r="AD9" s="94" t="s">
        <v>511</v>
      </c>
      <c r="AE9" s="685" t="s">
        <v>292</v>
      </c>
      <c r="AF9" s="685" t="s">
        <v>36</v>
      </c>
      <c r="AG9" s="685" t="s">
        <v>37</v>
      </c>
      <c r="AH9" s="685" t="s">
        <v>38</v>
      </c>
      <c r="AI9" s="101" t="s">
        <v>293</v>
      </c>
      <c r="AJ9" s="94" t="s">
        <v>511</v>
      </c>
      <c r="AK9" s="685" t="s">
        <v>292</v>
      </c>
      <c r="AL9" s="685" t="s">
        <v>36</v>
      </c>
      <c r="AM9" s="685" t="s">
        <v>37</v>
      </c>
      <c r="AN9" s="685" t="s">
        <v>38</v>
      </c>
      <c r="AO9" s="101" t="s">
        <v>293</v>
      </c>
      <c r="AP9" s="94" t="s">
        <v>511</v>
      </c>
      <c r="AQ9" s="685" t="s">
        <v>292</v>
      </c>
      <c r="AR9" s="685" t="s">
        <v>36</v>
      </c>
      <c r="AS9" s="685" t="s">
        <v>37</v>
      </c>
      <c r="AT9" s="685" t="s">
        <v>38</v>
      </c>
      <c r="AU9" s="101" t="s">
        <v>293</v>
      </c>
      <c r="AV9" s="94" t="s">
        <v>511</v>
      </c>
      <c r="AW9" s="685" t="s">
        <v>292</v>
      </c>
      <c r="AX9" s="685" t="s">
        <v>36</v>
      </c>
      <c r="AY9" s="685" t="s">
        <v>37</v>
      </c>
      <c r="AZ9" s="685" t="s">
        <v>38</v>
      </c>
      <c r="BA9" s="101" t="s">
        <v>293</v>
      </c>
      <c r="BB9" s="94" t="s">
        <v>511</v>
      </c>
      <c r="BC9" s="685" t="s">
        <v>292</v>
      </c>
      <c r="BD9" s="685" t="s">
        <v>36</v>
      </c>
      <c r="BE9" s="685" t="s">
        <v>37</v>
      </c>
      <c r="BF9" s="685" t="s">
        <v>38</v>
      </c>
      <c r="BG9" s="101" t="s">
        <v>293</v>
      </c>
      <c r="BH9" s="94" t="s">
        <v>511</v>
      </c>
      <c r="BI9" s="912"/>
    </row>
    <row r="10" spans="1:8" ht="15">
      <c r="A10" s="79"/>
      <c r="B10" s="16"/>
      <c r="C10" s="48"/>
      <c r="D10" s="48"/>
      <c r="E10" s="48"/>
      <c r="F10" s="39"/>
      <c r="G10" s="4"/>
      <c r="H10" s="4"/>
    </row>
    <row r="11" spans="1:61" ht="15">
      <c r="A11" s="79"/>
      <c r="B11" s="16" t="s">
        <v>512</v>
      </c>
      <c r="C11" s="48"/>
      <c r="D11" s="48"/>
      <c r="E11" s="48"/>
      <c r="F11" s="39"/>
      <c r="G11" s="4"/>
      <c r="H11" s="4"/>
      <c r="L11" s="7">
        <f>SUM(G11:K11)</f>
        <v>0</v>
      </c>
      <c r="M11" s="7"/>
      <c r="N11" s="7"/>
      <c r="R11" s="7">
        <f>SUM(M11:Q11)</f>
        <v>0</v>
      </c>
      <c r="S11" s="7"/>
      <c r="T11" s="7"/>
      <c r="X11" s="7">
        <f>SUM(S11:W11)</f>
        <v>0</v>
      </c>
      <c r="Y11" s="7"/>
      <c r="Z11" s="7"/>
      <c r="AD11" s="7">
        <f>SUM(Y11:AC11)</f>
        <v>0</v>
      </c>
      <c r="AE11" s="7"/>
      <c r="AF11" s="7"/>
      <c r="AJ11" s="7">
        <f>SUM(AE11:AI11)</f>
        <v>0</v>
      </c>
      <c r="AK11" s="7"/>
      <c r="AL11" s="7"/>
      <c r="AP11" s="7">
        <f>SUM(AK11:AO11)</f>
        <v>0</v>
      </c>
      <c r="AQ11" s="7"/>
      <c r="AR11" s="7"/>
      <c r="AV11" s="7">
        <f>SUM(AQ11:AU11)</f>
        <v>0</v>
      </c>
      <c r="AW11" s="7"/>
      <c r="AX11" s="7"/>
      <c r="BB11" s="7">
        <f>SUM(AW11:BA11)</f>
        <v>0</v>
      </c>
      <c r="BC11" s="7"/>
      <c r="BD11" s="7"/>
      <c r="BH11" s="7">
        <f>SUM(BC11:BG11)</f>
        <v>0</v>
      </c>
      <c r="BI11" s="280">
        <f>SUM(L11,R11,X11,AD11,AJ11,AP11,AV11,BB11,BH11)</f>
        <v>0</v>
      </c>
    </row>
    <row r="12" spans="1:61" ht="15">
      <c r="A12" s="79"/>
      <c r="B12" s="16" t="s">
        <v>513</v>
      </c>
      <c r="C12" s="48"/>
      <c r="D12" s="48"/>
      <c r="E12" s="48"/>
      <c r="F12" s="39"/>
      <c r="G12" s="4"/>
      <c r="H12" s="4"/>
      <c r="L12" s="7">
        <f>SUM(G12:K12)</f>
        <v>0</v>
      </c>
      <c r="M12" s="7"/>
      <c r="N12" s="7"/>
      <c r="R12" s="7">
        <f>SUM(M12:Q12)</f>
        <v>0</v>
      </c>
      <c r="S12" s="7"/>
      <c r="T12" s="7"/>
      <c r="X12" s="7">
        <f>SUM(S12:W12)</f>
        <v>0</v>
      </c>
      <c r="Y12" s="7"/>
      <c r="Z12" s="7"/>
      <c r="AD12" s="7">
        <f>SUM(Y12:AC12)</f>
        <v>0</v>
      </c>
      <c r="AE12" s="7"/>
      <c r="AF12" s="7"/>
      <c r="AJ12" s="7">
        <f>SUM(AE12:AI12)</f>
        <v>0</v>
      </c>
      <c r="AK12" s="7"/>
      <c r="AL12" s="7"/>
      <c r="AP12" s="7">
        <f>SUM(AK12:AO12)</f>
        <v>0</v>
      </c>
      <c r="AQ12" s="7"/>
      <c r="AR12" s="7"/>
      <c r="AV12" s="7">
        <f>SUM(AQ12:AU12)</f>
        <v>0</v>
      </c>
      <c r="AW12" s="7"/>
      <c r="AX12" s="7"/>
      <c r="BB12" s="7">
        <f>SUM(AW12:BA12)</f>
        <v>0</v>
      </c>
      <c r="BC12" s="7"/>
      <c r="BD12" s="7"/>
      <c r="BH12" s="7">
        <f>SUM(BC12:BG12)</f>
        <v>0</v>
      </c>
      <c r="BI12" s="280">
        <f>SUM(L12,R12,X12,AD12,AJ12,AP12,AV12,BB12,BH12)</f>
        <v>0</v>
      </c>
    </row>
    <row r="13" spans="1:61" ht="15">
      <c r="A13" s="1011" t="s">
        <v>567</v>
      </c>
      <c r="B13" s="1011"/>
      <c r="C13" s="1011"/>
      <c r="D13" s="1011"/>
      <c r="E13" s="1011"/>
      <c r="F13" s="1021"/>
      <c r="G13" s="1019">
        <f>SUM(G11:G12)</f>
        <v>0</v>
      </c>
      <c r="H13" s="1019">
        <f aca="true" t="shared" si="0" ref="H13:BI13">SUM(H11:H12)</f>
        <v>0</v>
      </c>
      <c r="I13" s="1019">
        <f t="shared" si="0"/>
        <v>0</v>
      </c>
      <c r="J13" s="1019">
        <f t="shared" si="0"/>
        <v>0</v>
      </c>
      <c r="K13" s="1019">
        <f t="shared" si="0"/>
        <v>0</v>
      </c>
      <c r="L13" s="1019">
        <f t="shared" si="0"/>
        <v>0</v>
      </c>
      <c r="M13" s="1019">
        <f t="shared" si="0"/>
        <v>0</v>
      </c>
      <c r="N13" s="1019">
        <f t="shared" si="0"/>
        <v>0</v>
      </c>
      <c r="O13" s="1019">
        <f t="shared" si="0"/>
        <v>0</v>
      </c>
      <c r="P13" s="1019">
        <f t="shared" si="0"/>
        <v>0</v>
      </c>
      <c r="Q13" s="1019">
        <f t="shared" si="0"/>
        <v>0</v>
      </c>
      <c r="R13" s="1019">
        <f t="shared" si="0"/>
        <v>0</v>
      </c>
      <c r="S13" s="1019">
        <f t="shared" si="0"/>
        <v>0</v>
      </c>
      <c r="T13" s="1019">
        <f t="shared" si="0"/>
        <v>0</v>
      </c>
      <c r="U13" s="1019">
        <f t="shared" si="0"/>
        <v>0</v>
      </c>
      <c r="V13" s="1019">
        <f t="shared" si="0"/>
        <v>0</v>
      </c>
      <c r="W13" s="1019">
        <f t="shared" si="0"/>
        <v>0</v>
      </c>
      <c r="X13" s="1019">
        <f t="shared" si="0"/>
        <v>0</v>
      </c>
      <c r="Y13" s="1019">
        <f t="shared" si="0"/>
        <v>0</v>
      </c>
      <c r="Z13" s="1019">
        <f t="shared" si="0"/>
        <v>0</v>
      </c>
      <c r="AA13" s="1019">
        <f t="shared" si="0"/>
        <v>0</v>
      </c>
      <c r="AB13" s="1019">
        <f t="shared" si="0"/>
        <v>0</v>
      </c>
      <c r="AC13" s="1019">
        <f t="shared" si="0"/>
        <v>0</v>
      </c>
      <c r="AD13" s="1019">
        <f t="shared" si="0"/>
        <v>0</v>
      </c>
      <c r="AE13" s="1019">
        <f t="shared" si="0"/>
        <v>0</v>
      </c>
      <c r="AF13" s="1019">
        <f t="shared" si="0"/>
        <v>0</v>
      </c>
      <c r="AG13" s="1019">
        <f t="shared" si="0"/>
        <v>0</v>
      </c>
      <c r="AH13" s="1019">
        <f t="shared" si="0"/>
        <v>0</v>
      </c>
      <c r="AI13" s="1019">
        <f t="shared" si="0"/>
        <v>0</v>
      </c>
      <c r="AJ13" s="1019">
        <f t="shared" si="0"/>
        <v>0</v>
      </c>
      <c r="AK13" s="1019">
        <f t="shared" si="0"/>
        <v>0</v>
      </c>
      <c r="AL13" s="1019">
        <f t="shared" si="0"/>
        <v>0</v>
      </c>
      <c r="AM13" s="1019">
        <f t="shared" si="0"/>
        <v>0</v>
      </c>
      <c r="AN13" s="1019">
        <f t="shared" si="0"/>
        <v>0</v>
      </c>
      <c r="AO13" s="1019">
        <f t="shared" si="0"/>
        <v>0</v>
      </c>
      <c r="AP13" s="1019">
        <f t="shared" si="0"/>
        <v>0</v>
      </c>
      <c r="AQ13" s="1019">
        <f t="shared" si="0"/>
        <v>0</v>
      </c>
      <c r="AR13" s="1019">
        <f t="shared" si="0"/>
        <v>0</v>
      </c>
      <c r="AS13" s="1019">
        <f t="shared" si="0"/>
        <v>0</v>
      </c>
      <c r="AT13" s="1019">
        <f t="shared" si="0"/>
        <v>0</v>
      </c>
      <c r="AU13" s="1019">
        <f t="shared" si="0"/>
        <v>0</v>
      </c>
      <c r="AV13" s="1019">
        <f t="shared" si="0"/>
        <v>0</v>
      </c>
      <c r="AW13" s="1019">
        <f t="shared" si="0"/>
        <v>0</v>
      </c>
      <c r="AX13" s="1019">
        <f t="shared" si="0"/>
        <v>0</v>
      </c>
      <c r="AY13" s="1019">
        <f t="shared" si="0"/>
        <v>0</v>
      </c>
      <c r="AZ13" s="1019">
        <f t="shared" si="0"/>
        <v>0</v>
      </c>
      <c r="BA13" s="1019">
        <f t="shared" si="0"/>
        <v>0</v>
      </c>
      <c r="BB13" s="1019">
        <f t="shared" si="0"/>
        <v>0</v>
      </c>
      <c r="BC13" s="1019">
        <f t="shared" si="0"/>
        <v>0</v>
      </c>
      <c r="BD13" s="1019">
        <f t="shared" si="0"/>
        <v>0</v>
      </c>
      <c r="BE13" s="1019">
        <f t="shared" si="0"/>
        <v>0</v>
      </c>
      <c r="BF13" s="1019">
        <f t="shared" si="0"/>
        <v>0</v>
      </c>
      <c r="BG13" s="1019">
        <f t="shared" si="0"/>
        <v>0</v>
      </c>
      <c r="BH13" s="1019">
        <f t="shared" si="0"/>
        <v>0</v>
      </c>
      <c r="BI13" s="1019">
        <f t="shared" si="0"/>
        <v>0</v>
      </c>
    </row>
    <row r="14" spans="1:8" ht="15">
      <c r="A14" s="79"/>
      <c r="B14" s="16"/>
      <c r="C14" s="48"/>
      <c r="D14" s="48"/>
      <c r="E14" s="48"/>
      <c r="F14" s="39"/>
      <c r="G14" s="4"/>
      <c r="H14" s="4"/>
    </row>
    <row r="15" spans="1:8" ht="15">
      <c r="A15" s="79"/>
      <c r="B15" s="48" t="s">
        <v>568</v>
      </c>
      <c r="C15" s="48"/>
      <c r="D15" s="48"/>
      <c r="E15" s="48"/>
      <c r="F15" s="39"/>
      <c r="G15" s="4"/>
      <c r="H15" s="4"/>
    </row>
    <row r="16" spans="1:61" ht="15">
      <c r="A16" s="79"/>
      <c r="B16" s="16"/>
      <c r="C16" s="16" t="s">
        <v>508</v>
      </c>
      <c r="D16" s="48"/>
      <c r="E16" s="48"/>
      <c r="F16" s="39"/>
      <c r="G16" s="4"/>
      <c r="H16" s="4"/>
      <c r="BI16" s="280">
        <f>SUM(L16,R16,X16,AD16,AJ16,AP16,AV16,BB16,BH16)</f>
        <v>0</v>
      </c>
    </row>
    <row r="17" spans="1:61" ht="15">
      <c r="A17" s="79"/>
      <c r="B17" s="16"/>
      <c r="C17" s="16" t="s">
        <v>509</v>
      </c>
      <c r="D17" s="48"/>
      <c r="E17" s="48"/>
      <c r="F17" s="39"/>
      <c r="G17" s="4"/>
      <c r="H17" s="4"/>
      <c r="BI17" s="280">
        <f>SUM(L17,R17,X17,AD17,AJ17,AP17,AV17,BB17,BH17)</f>
        <v>0</v>
      </c>
    </row>
    <row r="18" spans="1:61" ht="15">
      <c r="A18" s="79"/>
      <c r="B18" s="16"/>
      <c r="C18" s="16" t="s">
        <v>510</v>
      </c>
      <c r="D18" s="48"/>
      <c r="E18" s="48"/>
      <c r="F18" s="39"/>
      <c r="G18" s="4"/>
      <c r="H18" s="4"/>
      <c r="BI18" s="280">
        <f>SUM(L18,R18,X18,AD18,AJ18,AP18,AV18,BB18,BH18)</f>
        <v>0</v>
      </c>
    </row>
    <row r="19" spans="1:8" ht="15">
      <c r="A19" s="79"/>
      <c r="B19" s="16"/>
      <c r="C19" s="16"/>
      <c r="D19" s="48"/>
      <c r="E19" s="48"/>
      <c r="F19" s="39"/>
      <c r="G19" s="4"/>
      <c r="H19" s="4"/>
    </row>
    <row r="20" spans="1:8" ht="15">
      <c r="A20" s="79"/>
      <c r="B20" s="48" t="s">
        <v>569</v>
      </c>
      <c r="C20" s="48"/>
      <c r="D20" s="48"/>
      <c r="E20" s="48"/>
      <c r="F20" s="39"/>
      <c r="G20" s="4"/>
      <c r="H20" s="4"/>
    </row>
    <row r="21" spans="1:61" ht="15">
      <c r="A21" s="79"/>
      <c r="B21" s="16"/>
      <c r="C21" s="16" t="s">
        <v>570</v>
      </c>
      <c r="D21" s="48"/>
      <c r="E21" s="48"/>
      <c r="F21" s="39"/>
      <c r="G21" s="4"/>
      <c r="H21" s="4"/>
      <c r="BI21" s="280">
        <f>SUM(L21,R21,X21,AD21,AJ21,AP21,AV21,BB21,BH21)</f>
        <v>0</v>
      </c>
    </row>
    <row r="22" spans="1:61" ht="15">
      <c r="A22" s="79"/>
      <c r="B22" s="16"/>
      <c r="C22" s="16" t="s">
        <v>571</v>
      </c>
      <c r="D22" s="48"/>
      <c r="E22" s="48"/>
      <c r="F22" s="39"/>
      <c r="G22" s="4"/>
      <c r="H22" s="4"/>
      <c r="BI22" s="280">
        <f aca="true" t="shared" si="1" ref="BI22:BI28">SUM(L22,R22,X22,AD22,AJ22,AP22,AV22,BB22,BH22)</f>
        <v>0</v>
      </c>
    </row>
    <row r="23" spans="1:61" ht="15">
      <c r="A23" s="79"/>
      <c r="B23" s="16"/>
      <c r="C23" s="16" t="s">
        <v>572</v>
      </c>
      <c r="D23" s="16"/>
      <c r="E23" s="48"/>
      <c r="F23" s="39"/>
      <c r="G23" s="4"/>
      <c r="H23" s="4"/>
      <c r="BI23" s="280">
        <f t="shared" si="1"/>
        <v>0</v>
      </c>
    </row>
    <row r="24" spans="1:61" ht="15">
      <c r="A24" s="79"/>
      <c r="B24" s="16"/>
      <c r="C24" s="16" t="s">
        <v>573</v>
      </c>
      <c r="D24" s="16"/>
      <c r="E24" s="48"/>
      <c r="F24" s="39"/>
      <c r="G24" s="4"/>
      <c r="H24" s="4"/>
      <c r="BI24" s="280">
        <f t="shared" si="1"/>
        <v>0</v>
      </c>
    </row>
    <row r="25" spans="1:61" ht="15">
      <c r="A25" s="79"/>
      <c r="B25" s="16"/>
      <c r="C25" s="16" t="s">
        <v>574</v>
      </c>
      <c r="D25" s="16"/>
      <c r="E25" s="48"/>
      <c r="F25" s="39"/>
      <c r="G25" s="4"/>
      <c r="H25" s="4"/>
      <c r="BI25" s="280">
        <f t="shared" si="1"/>
        <v>0</v>
      </c>
    </row>
    <row r="26" spans="1:61" ht="15">
      <c r="A26" s="79"/>
      <c r="B26" s="16"/>
      <c r="C26" s="16" t="s">
        <v>575</v>
      </c>
      <c r="D26" s="16"/>
      <c r="E26" s="48"/>
      <c r="F26" s="39"/>
      <c r="G26" s="4"/>
      <c r="H26" s="4"/>
      <c r="BI26" s="280">
        <f t="shared" si="1"/>
        <v>0</v>
      </c>
    </row>
    <row r="27" spans="1:8" ht="15">
      <c r="A27" s="79"/>
      <c r="B27" s="16"/>
      <c r="C27" s="16"/>
      <c r="D27" s="16"/>
      <c r="E27" s="48"/>
      <c r="F27" s="39"/>
      <c r="G27" s="4"/>
      <c r="H27" s="4"/>
    </row>
    <row r="28" spans="1:61" ht="15">
      <c r="A28" s="79"/>
      <c r="B28" s="48" t="s">
        <v>576</v>
      </c>
      <c r="C28" s="16"/>
      <c r="D28" s="48"/>
      <c r="E28" s="48"/>
      <c r="F28" s="39"/>
      <c r="G28" s="4"/>
      <c r="H28" s="4"/>
      <c r="BI28" s="280">
        <f t="shared" si="1"/>
        <v>0</v>
      </c>
    </row>
    <row r="29" spans="1:8" ht="15">
      <c r="A29" s="79"/>
      <c r="B29" s="16"/>
      <c r="C29" s="48"/>
      <c r="D29" s="48"/>
      <c r="E29" s="48"/>
      <c r="F29" s="39"/>
      <c r="G29" s="4"/>
      <c r="H29" s="4"/>
    </row>
    <row r="30" spans="1:61" ht="15">
      <c r="A30" s="831"/>
      <c r="B30" s="1011" t="s">
        <v>534</v>
      </c>
      <c r="C30" s="1011"/>
      <c r="D30" s="1011"/>
      <c r="E30" s="1011"/>
      <c r="F30" s="1021"/>
      <c r="G30" s="1019">
        <f>SUM(G16:G28)</f>
        <v>0</v>
      </c>
      <c r="H30" s="1019">
        <f aca="true" t="shared" si="2" ref="H30:BI30">SUM(H16:H28)</f>
        <v>0</v>
      </c>
      <c r="I30" s="1019">
        <f t="shared" si="2"/>
        <v>0</v>
      </c>
      <c r="J30" s="1019">
        <f t="shared" si="2"/>
        <v>0</v>
      </c>
      <c r="K30" s="1019">
        <f t="shared" si="2"/>
        <v>0</v>
      </c>
      <c r="L30" s="1019">
        <f t="shared" si="2"/>
        <v>0</v>
      </c>
      <c r="M30" s="1019">
        <f t="shared" si="2"/>
        <v>0</v>
      </c>
      <c r="N30" s="1019">
        <f t="shared" si="2"/>
        <v>0</v>
      </c>
      <c r="O30" s="1019">
        <f t="shared" si="2"/>
        <v>0</v>
      </c>
      <c r="P30" s="1019">
        <f t="shared" si="2"/>
        <v>0</v>
      </c>
      <c r="Q30" s="1019">
        <f t="shared" si="2"/>
        <v>0</v>
      </c>
      <c r="R30" s="1019">
        <f t="shared" si="2"/>
        <v>0</v>
      </c>
      <c r="S30" s="1019">
        <f t="shared" si="2"/>
        <v>0</v>
      </c>
      <c r="T30" s="1019">
        <f t="shared" si="2"/>
        <v>0</v>
      </c>
      <c r="U30" s="1019">
        <f t="shared" si="2"/>
        <v>0</v>
      </c>
      <c r="V30" s="1019">
        <f t="shared" si="2"/>
        <v>0</v>
      </c>
      <c r="W30" s="1019">
        <f t="shared" si="2"/>
        <v>0</v>
      </c>
      <c r="X30" s="1019">
        <f t="shared" si="2"/>
        <v>0</v>
      </c>
      <c r="Y30" s="1019">
        <f t="shared" si="2"/>
        <v>0</v>
      </c>
      <c r="Z30" s="1019">
        <f t="shared" si="2"/>
        <v>0</v>
      </c>
      <c r="AA30" s="1019">
        <f t="shared" si="2"/>
        <v>0</v>
      </c>
      <c r="AB30" s="1019">
        <f t="shared" si="2"/>
        <v>0</v>
      </c>
      <c r="AC30" s="1019">
        <f t="shared" si="2"/>
        <v>0</v>
      </c>
      <c r="AD30" s="1019">
        <f t="shared" si="2"/>
        <v>0</v>
      </c>
      <c r="AE30" s="1019">
        <f t="shared" si="2"/>
        <v>0</v>
      </c>
      <c r="AF30" s="1019">
        <f t="shared" si="2"/>
        <v>0</v>
      </c>
      <c r="AG30" s="1019">
        <f t="shared" si="2"/>
        <v>0</v>
      </c>
      <c r="AH30" s="1019">
        <f t="shared" si="2"/>
        <v>0</v>
      </c>
      <c r="AI30" s="1019">
        <f t="shared" si="2"/>
        <v>0</v>
      </c>
      <c r="AJ30" s="1019">
        <f t="shared" si="2"/>
        <v>0</v>
      </c>
      <c r="AK30" s="1019">
        <f t="shared" si="2"/>
        <v>0</v>
      </c>
      <c r="AL30" s="1019">
        <f t="shared" si="2"/>
        <v>0</v>
      </c>
      <c r="AM30" s="1019">
        <f t="shared" si="2"/>
        <v>0</v>
      </c>
      <c r="AN30" s="1019">
        <f t="shared" si="2"/>
        <v>0</v>
      </c>
      <c r="AO30" s="1019">
        <f t="shared" si="2"/>
        <v>0</v>
      </c>
      <c r="AP30" s="1019">
        <f t="shared" si="2"/>
        <v>0</v>
      </c>
      <c r="AQ30" s="1019">
        <f t="shared" si="2"/>
        <v>0</v>
      </c>
      <c r="AR30" s="1019">
        <f t="shared" si="2"/>
        <v>0</v>
      </c>
      <c r="AS30" s="1019">
        <f t="shared" si="2"/>
        <v>0</v>
      </c>
      <c r="AT30" s="1019">
        <f t="shared" si="2"/>
        <v>0</v>
      </c>
      <c r="AU30" s="1019">
        <f t="shared" si="2"/>
        <v>0</v>
      </c>
      <c r="AV30" s="1019">
        <f t="shared" si="2"/>
        <v>0</v>
      </c>
      <c r="AW30" s="1019">
        <f t="shared" si="2"/>
        <v>0</v>
      </c>
      <c r="AX30" s="1019">
        <f t="shared" si="2"/>
        <v>0</v>
      </c>
      <c r="AY30" s="1019">
        <f t="shared" si="2"/>
        <v>0</v>
      </c>
      <c r="AZ30" s="1019">
        <f t="shared" si="2"/>
        <v>0</v>
      </c>
      <c r="BA30" s="1019">
        <f t="shared" si="2"/>
        <v>0</v>
      </c>
      <c r="BB30" s="1019">
        <f t="shared" si="2"/>
        <v>0</v>
      </c>
      <c r="BC30" s="1019">
        <f t="shared" si="2"/>
        <v>0</v>
      </c>
      <c r="BD30" s="1019">
        <f t="shared" si="2"/>
        <v>0</v>
      </c>
      <c r="BE30" s="1019">
        <f t="shared" si="2"/>
        <v>0</v>
      </c>
      <c r="BF30" s="1019">
        <f t="shared" si="2"/>
        <v>0</v>
      </c>
      <c r="BG30" s="1019">
        <f t="shared" si="2"/>
        <v>0</v>
      </c>
      <c r="BH30" s="1019">
        <f t="shared" si="2"/>
        <v>0</v>
      </c>
      <c r="BI30" s="1019">
        <f t="shared" si="2"/>
        <v>0</v>
      </c>
    </row>
    <row r="31" spans="1:8" ht="15">
      <c r="A31" s="79"/>
      <c r="B31" s="16"/>
      <c r="C31" s="48"/>
      <c r="D31" s="48"/>
      <c r="E31" s="48"/>
      <c r="F31" s="39"/>
      <c r="G31" s="4"/>
      <c r="H31" s="4"/>
    </row>
    <row r="32" spans="1:80" ht="15">
      <c r="A32" s="1"/>
      <c r="B32" s="48" t="s">
        <v>586</v>
      </c>
      <c r="C32" s="48"/>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279"/>
      <c r="AZ32" s="279"/>
      <c r="BA32" s="279"/>
      <c r="BB32" s="279"/>
      <c r="BC32" s="279"/>
      <c r="BD32" s="279"/>
      <c r="BE32" s="1"/>
      <c r="BF32" s="1"/>
      <c r="BG32" s="1"/>
      <c r="BH32" s="1"/>
      <c r="BI32" s="280">
        <f>SUM(L32,R32,X32,AD32,AJ32,AP32,AV32,BB32,BH32)</f>
        <v>0</v>
      </c>
      <c r="BJ32" s="1"/>
      <c r="BK32" s="1"/>
      <c r="BL32" s="1"/>
      <c r="BM32" s="1"/>
      <c r="BN32" s="1"/>
      <c r="BO32" s="1"/>
      <c r="BP32" s="1"/>
      <c r="BQ32" s="1"/>
      <c r="BR32" s="1"/>
      <c r="BS32" s="1"/>
      <c r="BT32" s="1"/>
      <c r="BU32" s="1"/>
      <c r="BV32" s="1"/>
      <c r="BW32" s="1"/>
      <c r="BX32" s="1"/>
      <c r="BY32" s="1"/>
      <c r="BZ32" s="1"/>
      <c r="CA32" s="1"/>
      <c r="CB32" s="1"/>
    </row>
    <row r="33" spans="1:61" ht="15">
      <c r="A33" s="79"/>
      <c r="B33" s="48" t="s">
        <v>537</v>
      </c>
      <c r="C33" s="48"/>
      <c r="D33" s="48"/>
      <c r="E33" s="48"/>
      <c r="F33" s="39"/>
      <c r="G33" s="4"/>
      <c r="H33" s="4"/>
      <c r="BI33" s="280">
        <f>SUM(L33,R33,X33,AD33,AJ33,AP33,AV33,BB33,BH33)</f>
        <v>0</v>
      </c>
    </row>
    <row r="34" spans="1:8" ht="15">
      <c r="A34" s="79"/>
      <c r="B34" s="16"/>
      <c r="C34" s="48"/>
      <c r="D34" s="48"/>
      <c r="E34" s="48"/>
      <c r="F34" s="39"/>
      <c r="G34" s="4"/>
      <c r="H34" s="4"/>
    </row>
    <row r="35" spans="1:61" ht="15">
      <c r="A35" s="831"/>
      <c r="B35" s="1011" t="s">
        <v>541</v>
      </c>
      <c r="C35" s="1011"/>
      <c r="D35" s="1011"/>
      <c r="E35" s="1011"/>
      <c r="F35" s="1021"/>
      <c r="G35" s="1019">
        <f>SUM(G30,G32:G33)</f>
        <v>0</v>
      </c>
      <c r="H35" s="1019">
        <f aca="true" t="shared" si="3" ref="H35:BI35">SUM(H30,H32:H33)</f>
        <v>0</v>
      </c>
      <c r="I35" s="1019">
        <f t="shared" si="3"/>
        <v>0</v>
      </c>
      <c r="J35" s="1019">
        <f t="shared" si="3"/>
        <v>0</v>
      </c>
      <c r="K35" s="1019">
        <f t="shared" si="3"/>
        <v>0</v>
      </c>
      <c r="L35" s="1019">
        <f t="shared" si="3"/>
        <v>0</v>
      </c>
      <c r="M35" s="1019">
        <f t="shared" si="3"/>
        <v>0</v>
      </c>
      <c r="N35" s="1019">
        <f t="shared" si="3"/>
        <v>0</v>
      </c>
      <c r="O35" s="1019">
        <f t="shared" si="3"/>
        <v>0</v>
      </c>
      <c r="P35" s="1019">
        <f t="shared" si="3"/>
        <v>0</v>
      </c>
      <c r="Q35" s="1019">
        <f t="shared" si="3"/>
        <v>0</v>
      </c>
      <c r="R35" s="1019">
        <f t="shared" si="3"/>
        <v>0</v>
      </c>
      <c r="S35" s="1019">
        <f t="shared" si="3"/>
        <v>0</v>
      </c>
      <c r="T35" s="1019">
        <f t="shared" si="3"/>
        <v>0</v>
      </c>
      <c r="U35" s="1019">
        <f t="shared" si="3"/>
        <v>0</v>
      </c>
      <c r="V35" s="1019">
        <f t="shared" si="3"/>
        <v>0</v>
      </c>
      <c r="W35" s="1019">
        <f t="shared" si="3"/>
        <v>0</v>
      </c>
      <c r="X35" s="1019">
        <f t="shared" si="3"/>
        <v>0</v>
      </c>
      <c r="Y35" s="1019">
        <f t="shared" si="3"/>
        <v>0</v>
      </c>
      <c r="Z35" s="1019">
        <f t="shared" si="3"/>
        <v>0</v>
      </c>
      <c r="AA35" s="1019">
        <f t="shared" si="3"/>
        <v>0</v>
      </c>
      <c r="AB35" s="1019">
        <f t="shared" si="3"/>
        <v>0</v>
      </c>
      <c r="AC35" s="1019">
        <f t="shared" si="3"/>
        <v>0</v>
      </c>
      <c r="AD35" s="1019">
        <f t="shared" si="3"/>
        <v>0</v>
      </c>
      <c r="AE35" s="1019">
        <f t="shared" si="3"/>
        <v>0</v>
      </c>
      <c r="AF35" s="1019">
        <f t="shared" si="3"/>
        <v>0</v>
      </c>
      <c r="AG35" s="1019">
        <f t="shared" si="3"/>
        <v>0</v>
      </c>
      <c r="AH35" s="1019">
        <f t="shared" si="3"/>
        <v>0</v>
      </c>
      <c r="AI35" s="1019">
        <f t="shared" si="3"/>
        <v>0</v>
      </c>
      <c r="AJ35" s="1019">
        <f t="shared" si="3"/>
        <v>0</v>
      </c>
      <c r="AK35" s="1019">
        <f t="shared" si="3"/>
        <v>0</v>
      </c>
      <c r="AL35" s="1019">
        <f t="shared" si="3"/>
        <v>0</v>
      </c>
      <c r="AM35" s="1019">
        <f t="shared" si="3"/>
        <v>0</v>
      </c>
      <c r="AN35" s="1019">
        <f t="shared" si="3"/>
        <v>0</v>
      </c>
      <c r="AO35" s="1019">
        <f t="shared" si="3"/>
        <v>0</v>
      </c>
      <c r="AP35" s="1019">
        <f t="shared" si="3"/>
        <v>0</v>
      </c>
      <c r="AQ35" s="1019">
        <f t="shared" si="3"/>
        <v>0</v>
      </c>
      <c r="AR35" s="1019">
        <f t="shared" si="3"/>
        <v>0</v>
      </c>
      <c r="AS35" s="1019">
        <f t="shared" si="3"/>
        <v>0</v>
      </c>
      <c r="AT35" s="1019">
        <f t="shared" si="3"/>
        <v>0</v>
      </c>
      <c r="AU35" s="1019">
        <f t="shared" si="3"/>
        <v>0</v>
      </c>
      <c r="AV35" s="1019">
        <f t="shared" si="3"/>
        <v>0</v>
      </c>
      <c r="AW35" s="1019">
        <f t="shared" si="3"/>
        <v>0</v>
      </c>
      <c r="AX35" s="1019">
        <f t="shared" si="3"/>
        <v>0</v>
      </c>
      <c r="AY35" s="1019">
        <f t="shared" si="3"/>
        <v>0</v>
      </c>
      <c r="AZ35" s="1019">
        <f t="shared" si="3"/>
        <v>0</v>
      </c>
      <c r="BA35" s="1019">
        <f t="shared" si="3"/>
        <v>0</v>
      </c>
      <c r="BB35" s="1019">
        <f t="shared" si="3"/>
        <v>0</v>
      </c>
      <c r="BC35" s="1019">
        <f t="shared" si="3"/>
        <v>0</v>
      </c>
      <c r="BD35" s="1019">
        <f t="shared" si="3"/>
        <v>0</v>
      </c>
      <c r="BE35" s="1019">
        <f t="shared" si="3"/>
        <v>0</v>
      </c>
      <c r="BF35" s="1019">
        <f t="shared" si="3"/>
        <v>0</v>
      </c>
      <c r="BG35" s="1019">
        <f t="shared" si="3"/>
        <v>0</v>
      </c>
      <c r="BH35" s="1019">
        <f t="shared" si="3"/>
        <v>0</v>
      </c>
      <c r="BI35" s="1019">
        <f t="shared" si="3"/>
        <v>0</v>
      </c>
    </row>
    <row r="36" spans="1:8" ht="15">
      <c r="A36" s="79"/>
      <c r="B36" s="16"/>
      <c r="C36" s="48"/>
      <c r="D36" s="48"/>
      <c r="E36" s="48"/>
      <c r="F36" s="39"/>
      <c r="G36" s="4"/>
      <c r="H36" s="4"/>
    </row>
    <row r="37" spans="1:8" ht="15">
      <c r="A37" s="79"/>
      <c r="B37" s="48" t="s">
        <v>542</v>
      </c>
      <c r="C37" s="48"/>
      <c r="D37" s="48"/>
      <c r="E37" s="48"/>
      <c r="F37" s="39"/>
      <c r="H37" s="4"/>
    </row>
    <row r="38" spans="1:61" ht="15">
      <c r="A38" s="79"/>
      <c r="B38" s="16"/>
      <c r="C38" s="16" t="s">
        <v>543</v>
      </c>
      <c r="D38" s="48"/>
      <c r="E38" s="48"/>
      <c r="F38" s="39"/>
      <c r="G38" s="4"/>
      <c r="H38" s="4"/>
      <c r="BI38" s="280">
        <f>SUM(L38,R38,X38,AD38,AJ38,AP38,AV38,BB38,BH38)</f>
        <v>0</v>
      </c>
    </row>
    <row r="39" spans="1:61" ht="15">
      <c r="A39" s="79"/>
      <c r="B39" s="16"/>
      <c r="C39" s="16" t="s">
        <v>545</v>
      </c>
      <c r="D39" s="48"/>
      <c r="E39" s="48"/>
      <c r="F39" s="39"/>
      <c r="G39" s="4"/>
      <c r="H39" s="4"/>
      <c r="BI39" s="280">
        <f>SUM(L39,R39,X39,AD39,AJ39,AP39,AV39,BB39,BH39)</f>
        <v>0</v>
      </c>
    </row>
    <row r="40" spans="1:61" ht="15">
      <c r="A40" s="79"/>
      <c r="B40" s="16"/>
      <c r="C40" s="16" t="s">
        <v>547</v>
      </c>
      <c r="D40" s="48"/>
      <c r="E40" s="48"/>
      <c r="F40" s="39"/>
      <c r="G40" s="4"/>
      <c r="H40" s="4"/>
      <c r="BI40" s="280">
        <f>SUM(L40,R40,X40,AD40,AJ40,AP40,AV40,BB40,BH40)</f>
        <v>0</v>
      </c>
    </row>
    <row r="41" spans="1:61" ht="15">
      <c r="A41" s="79"/>
      <c r="B41" s="16"/>
      <c r="C41" s="16" t="s">
        <v>67</v>
      </c>
      <c r="D41" s="48"/>
      <c r="E41" s="48"/>
      <c r="F41" s="39"/>
      <c r="G41" s="4"/>
      <c r="H41" s="4"/>
      <c r="BI41" s="280">
        <f>SUM(L41,R41,X41,AD41,AJ41,AP41,AV41,BB41,BH41)</f>
        <v>0</v>
      </c>
    </row>
    <row r="42" spans="1:61" ht="15">
      <c r="A42" s="831"/>
      <c r="B42" s="1011" t="s">
        <v>551</v>
      </c>
      <c r="C42" s="1011"/>
      <c r="D42" s="1011"/>
      <c r="E42" s="1011"/>
      <c r="F42" s="1021"/>
      <c r="G42" s="1019">
        <f aca="true" t="shared" si="4" ref="G42:N42">SUM(G38:G41)</f>
        <v>0</v>
      </c>
      <c r="H42" s="1019">
        <f t="shared" si="4"/>
        <v>0</v>
      </c>
      <c r="I42" s="1019">
        <f t="shared" si="4"/>
        <v>0</v>
      </c>
      <c r="J42" s="1019">
        <f t="shared" si="4"/>
        <v>0</v>
      </c>
      <c r="K42" s="1019">
        <f t="shared" si="4"/>
        <v>0</v>
      </c>
      <c r="L42" s="1019">
        <f t="shared" si="4"/>
        <v>0</v>
      </c>
      <c r="M42" s="1019">
        <f t="shared" si="4"/>
        <v>0</v>
      </c>
      <c r="N42" s="1019">
        <f t="shared" si="4"/>
        <v>0</v>
      </c>
      <c r="O42" s="1019">
        <f aca="true" t="shared" si="5" ref="O42:BI42">SUM(O38:O41)</f>
        <v>0</v>
      </c>
      <c r="P42" s="1019">
        <f t="shared" si="5"/>
        <v>0</v>
      </c>
      <c r="Q42" s="1019">
        <f t="shared" si="5"/>
        <v>0</v>
      </c>
      <c r="R42" s="1019">
        <f t="shared" si="5"/>
        <v>0</v>
      </c>
      <c r="S42" s="1019">
        <f t="shared" si="5"/>
        <v>0</v>
      </c>
      <c r="T42" s="1019">
        <f t="shared" si="5"/>
        <v>0</v>
      </c>
      <c r="U42" s="1019">
        <f t="shared" si="5"/>
        <v>0</v>
      </c>
      <c r="V42" s="1019">
        <f t="shared" si="5"/>
        <v>0</v>
      </c>
      <c r="W42" s="1019">
        <f t="shared" si="5"/>
        <v>0</v>
      </c>
      <c r="X42" s="1019">
        <f t="shared" si="5"/>
        <v>0</v>
      </c>
      <c r="Y42" s="1019">
        <f t="shared" si="5"/>
        <v>0</v>
      </c>
      <c r="Z42" s="1019">
        <f t="shared" si="5"/>
        <v>0</v>
      </c>
      <c r="AA42" s="1019">
        <f t="shared" si="5"/>
        <v>0</v>
      </c>
      <c r="AB42" s="1019">
        <f t="shared" si="5"/>
        <v>0</v>
      </c>
      <c r="AC42" s="1019">
        <f t="shared" si="5"/>
        <v>0</v>
      </c>
      <c r="AD42" s="1019">
        <f t="shared" si="5"/>
        <v>0</v>
      </c>
      <c r="AE42" s="1019">
        <f t="shared" si="5"/>
        <v>0</v>
      </c>
      <c r="AF42" s="1019">
        <f t="shared" si="5"/>
        <v>0</v>
      </c>
      <c r="AG42" s="1019">
        <f t="shared" si="5"/>
        <v>0</v>
      </c>
      <c r="AH42" s="1019">
        <f t="shared" si="5"/>
        <v>0</v>
      </c>
      <c r="AI42" s="1019">
        <f t="shared" si="5"/>
        <v>0</v>
      </c>
      <c r="AJ42" s="1019">
        <f t="shared" si="5"/>
        <v>0</v>
      </c>
      <c r="AK42" s="1019">
        <f t="shared" si="5"/>
        <v>0</v>
      </c>
      <c r="AL42" s="1019">
        <f t="shared" si="5"/>
        <v>0</v>
      </c>
      <c r="AM42" s="1019">
        <f t="shared" si="5"/>
        <v>0</v>
      </c>
      <c r="AN42" s="1019">
        <f t="shared" si="5"/>
        <v>0</v>
      </c>
      <c r="AO42" s="1019">
        <f t="shared" si="5"/>
        <v>0</v>
      </c>
      <c r="AP42" s="1019">
        <f t="shared" si="5"/>
        <v>0</v>
      </c>
      <c r="AQ42" s="1019">
        <f t="shared" si="5"/>
        <v>0</v>
      </c>
      <c r="AR42" s="1019">
        <f t="shared" si="5"/>
        <v>0</v>
      </c>
      <c r="AS42" s="1019">
        <f t="shared" si="5"/>
        <v>0</v>
      </c>
      <c r="AT42" s="1019">
        <f t="shared" si="5"/>
        <v>0</v>
      </c>
      <c r="AU42" s="1019">
        <f t="shared" si="5"/>
        <v>0</v>
      </c>
      <c r="AV42" s="1019">
        <f t="shared" si="5"/>
        <v>0</v>
      </c>
      <c r="AW42" s="1019">
        <f t="shared" si="5"/>
        <v>0</v>
      </c>
      <c r="AX42" s="1019">
        <f t="shared" si="5"/>
        <v>0</v>
      </c>
      <c r="AY42" s="1019">
        <f t="shared" si="5"/>
        <v>0</v>
      </c>
      <c r="AZ42" s="1019">
        <f t="shared" si="5"/>
        <v>0</v>
      </c>
      <c r="BA42" s="1019">
        <f t="shared" si="5"/>
        <v>0</v>
      </c>
      <c r="BB42" s="1019">
        <f t="shared" si="5"/>
        <v>0</v>
      </c>
      <c r="BC42" s="1019">
        <f t="shared" si="5"/>
        <v>0</v>
      </c>
      <c r="BD42" s="1019">
        <f t="shared" si="5"/>
        <v>0</v>
      </c>
      <c r="BE42" s="1019">
        <f t="shared" si="5"/>
        <v>0</v>
      </c>
      <c r="BF42" s="1019">
        <f t="shared" si="5"/>
        <v>0</v>
      </c>
      <c r="BG42" s="1019">
        <f t="shared" si="5"/>
        <v>0</v>
      </c>
      <c r="BH42" s="1019">
        <f t="shared" si="5"/>
        <v>0</v>
      </c>
      <c r="BI42" s="1019">
        <f t="shared" si="5"/>
        <v>0</v>
      </c>
    </row>
    <row r="43" spans="1:8" ht="15">
      <c r="A43" s="79"/>
      <c r="B43" s="16"/>
      <c r="C43" s="48"/>
      <c r="D43" s="48"/>
      <c r="E43" s="48"/>
      <c r="F43" s="39"/>
      <c r="G43" s="4"/>
      <c r="H43" s="4"/>
    </row>
    <row r="44" spans="1:61" ht="15">
      <c r="A44" s="831"/>
      <c r="B44" s="1011" t="s">
        <v>581</v>
      </c>
      <c r="C44" s="1011"/>
      <c r="D44" s="1011"/>
      <c r="E44" s="1011"/>
      <c r="F44" s="1021"/>
      <c r="G44" s="1019">
        <v>0</v>
      </c>
      <c r="H44" s="1019">
        <v>0</v>
      </c>
      <c r="I44" s="1019">
        <v>0</v>
      </c>
      <c r="J44" s="1019">
        <v>0</v>
      </c>
      <c r="K44" s="1019">
        <v>0</v>
      </c>
      <c r="L44" s="1019">
        <v>0</v>
      </c>
      <c r="M44" s="1019">
        <v>0</v>
      </c>
      <c r="N44" s="1019">
        <v>0</v>
      </c>
      <c r="O44" s="1019">
        <v>0</v>
      </c>
      <c r="P44" s="1019">
        <v>0</v>
      </c>
      <c r="Q44" s="1019">
        <v>0</v>
      </c>
      <c r="R44" s="1019">
        <v>0</v>
      </c>
      <c r="S44" s="1019">
        <v>0</v>
      </c>
      <c r="T44" s="1019">
        <v>0</v>
      </c>
      <c r="U44" s="1019">
        <v>0</v>
      </c>
      <c r="V44" s="1019">
        <v>0</v>
      </c>
      <c r="W44" s="1019">
        <v>0</v>
      </c>
      <c r="X44" s="1019">
        <v>0</v>
      </c>
      <c r="Y44" s="1019">
        <v>0</v>
      </c>
      <c r="Z44" s="1019">
        <v>0</v>
      </c>
      <c r="AA44" s="1019">
        <v>0</v>
      </c>
      <c r="AB44" s="1019">
        <v>0</v>
      </c>
      <c r="AC44" s="1019">
        <v>0</v>
      </c>
      <c r="AD44" s="1019">
        <v>0</v>
      </c>
      <c r="AE44" s="1019">
        <v>0</v>
      </c>
      <c r="AF44" s="1019">
        <v>0</v>
      </c>
      <c r="AG44" s="1019">
        <v>0</v>
      </c>
      <c r="AH44" s="1019">
        <v>0</v>
      </c>
      <c r="AI44" s="1019">
        <v>0</v>
      </c>
      <c r="AJ44" s="1019">
        <v>0</v>
      </c>
      <c r="AK44" s="1019">
        <v>0</v>
      </c>
      <c r="AL44" s="1019">
        <v>0</v>
      </c>
      <c r="AM44" s="1019">
        <v>0</v>
      </c>
      <c r="AN44" s="1019">
        <v>0</v>
      </c>
      <c r="AO44" s="1019">
        <v>0</v>
      </c>
      <c r="AP44" s="1019">
        <v>0</v>
      </c>
      <c r="AQ44" s="1019">
        <v>0</v>
      </c>
      <c r="AR44" s="1019">
        <v>0</v>
      </c>
      <c r="AS44" s="1019">
        <v>0</v>
      </c>
      <c r="AT44" s="1019">
        <v>0</v>
      </c>
      <c r="AU44" s="1019">
        <v>0</v>
      </c>
      <c r="AV44" s="1019">
        <v>0</v>
      </c>
      <c r="AW44" s="1019">
        <v>0</v>
      </c>
      <c r="AX44" s="1019">
        <v>0</v>
      </c>
      <c r="AY44" s="1019">
        <v>0</v>
      </c>
      <c r="AZ44" s="1019">
        <v>0</v>
      </c>
      <c r="BA44" s="1019">
        <v>0</v>
      </c>
      <c r="BB44" s="1019">
        <v>0</v>
      </c>
      <c r="BC44" s="1019">
        <v>0</v>
      </c>
      <c r="BD44" s="1019">
        <v>0</v>
      </c>
      <c r="BE44" s="1019">
        <v>0</v>
      </c>
      <c r="BF44" s="1019">
        <v>0</v>
      </c>
      <c r="BG44" s="1019">
        <v>0</v>
      </c>
      <c r="BH44" s="1019">
        <v>0</v>
      </c>
      <c r="BI44" s="1019">
        <v>0</v>
      </c>
    </row>
    <row r="45" spans="1:61" ht="15">
      <c r="A45" s="79"/>
      <c r="B45" s="48"/>
      <c r="C45" s="48"/>
      <c r="D45" s="48"/>
      <c r="E45" s="48"/>
      <c r="F45" s="39"/>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278"/>
      <c r="AZ45" s="278"/>
      <c r="BA45" s="278"/>
      <c r="BB45" s="278"/>
      <c r="BC45" s="278"/>
      <c r="BD45" s="278"/>
      <c r="BE45" s="4"/>
      <c r="BF45" s="4"/>
      <c r="BG45" s="4"/>
      <c r="BH45" s="4"/>
      <c r="BI45" s="278"/>
    </row>
    <row r="46" spans="1:61" ht="15">
      <c r="A46" s="1011" t="s">
        <v>557</v>
      </c>
      <c r="B46" s="1011"/>
      <c r="C46" s="1011"/>
      <c r="D46" s="1011"/>
      <c r="E46" s="1011"/>
      <c r="F46" s="1021"/>
      <c r="G46" s="1019">
        <f>SUM(G13,G35,G42,G44)</f>
        <v>0</v>
      </c>
      <c r="H46" s="1019">
        <f aca="true" t="shared" si="6" ref="H46:BI46">SUM(H13,H35,H42,H44)</f>
        <v>0</v>
      </c>
      <c r="I46" s="1019">
        <f t="shared" si="6"/>
        <v>0</v>
      </c>
      <c r="J46" s="1019">
        <f t="shared" si="6"/>
        <v>0</v>
      </c>
      <c r="K46" s="1019">
        <f t="shared" si="6"/>
        <v>0</v>
      </c>
      <c r="L46" s="1019">
        <f t="shared" si="6"/>
        <v>0</v>
      </c>
      <c r="M46" s="1019">
        <f t="shared" si="6"/>
        <v>0</v>
      </c>
      <c r="N46" s="1019">
        <f t="shared" si="6"/>
        <v>0</v>
      </c>
      <c r="O46" s="1019">
        <f t="shared" si="6"/>
        <v>0</v>
      </c>
      <c r="P46" s="1019">
        <f t="shared" si="6"/>
        <v>0</v>
      </c>
      <c r="Q46" s="1019">
        <f t="shared" si="6"/>
        <v>0</v>
      </c>
      <c r="R46" s="1019">
        <f t="shared" si="6"/>
        <v>0</v>
      </c>
      <c r="S46" s="1019">
        <f t="shared" si="6"/>
        <v>0</v>
      </c>
      <c r="T46" s="1019">
        <f t="shared" si="6"/>
        <v>0</v>
      </c>
      <c r="U46" s="1019">
        <f t="shared" si="6"/>
        <v>0</v>
      </c>
      <c r="V46" s="1019">
        <f t="shared" si="6"/>
        <v>0</v>
      </c>
      <c r="W46" s="1019">
        <f t="shared" si="6"/>
        <v>0</v>
      </c>
      <c r="X46" s="1019">
        <f t="shared" si="6"/>
        <v>0</v>
      </c>
      <c r="Y46" s="1019">
        <f t="shared" si="6"/>
        <v>0</v>
      </c>
      <c r="Z46" s="1019">
        <f t="shared" si="6"/>
        <v>0</v>
      </c>
      <c r="AA46" s="1019">
        <f t="shared" si="6"/>
        <v>0</v>
      </c>
      <c r="AB46" s="1019">
        <f t="shared" si="6"/>
        <v>0</v>
      </c>
      <c r="AC46" s="1019">
        <f t="shared" si="6"/>
        <v>0</v>
      </c>
      <c r="AD46" s="1019">
        <f t="shared" si="6"/>
        <v>0</v>
      </c>
      <c r="AE46" s="1019">
        <f t="shared" si="6"/>
        <v>0</v>
      </c>
      <c r="AF46" s="1019">
        <f t="shared" si="6"/>
        <v>0</v>
      </c>
      <c r="AG46" s="1019">
        <f t="shared" si="6"/>
        <v>0</v>
      </c>
      <c r="AH46" s="1019">
        <f t="shared" si="6"/>
        <v>0</v>
      </c>
      <c r="AI46" s="1019">
        <f t="shared" si="6"/>
        <v>0</v>
      </c>
      <c r="AJ46" s="1019">
        <f t="shared" si="6"/>
        <v>0</v>
      </c>
      <c r="AK46" s="1019">
        <f t="shared" si="6"/>
        <v>0</v>
      </c>
      <c r="AL46" s="1019">
        <f t="shared" si="6"/>
        <v>0</v>
      </c>
      <c r="AM46" s="1019">
        <f t="shared" si="6"/>
        <v>0</v>
      </c>
      <c r="AN46" s="1019">
        <f t="shared" si="6"/>
        <v>0</v>
      </c>
      <c r="AO46" s="1019">
        <f t="shared" si="6"/>
        <v>0</v>
      </c>
      <c r="AP46" s="1019">
        <f t="shared" si="6"/>
        <v>0</v>
      </c>
      <c r="AQ46" s="1019">
        <f t="shared" si="6"/>
        <v>0</v>
      </c>
      <c r="AR46" s="1019">
        <f t="shared" si="6"/>
        <v>0</v>
      </c>
      <c r="AS46" s="1019">
        <f t="shared" si="6"/>
        <v>0</v>
      </c>
      <c r="AT46" s="1019">
        <f t="shared" si="6"/>
        <v>0</v>
      </c>
      <c r="AU46" s="1019">
        <f t="shared" si="6"/>
        <v>0</v>
      </c>
      <c r="AV46" s="1019">
        <f t="shared" si="6"/>
        <v>0</v>
      </c>
      <c r="AW46" s="1019">
        <f t="shared" si="6"/>
        <v>0</v>
      </c>
      <c r="AX46" s="1019">
        <f t="shared" si="6"/>
        <v>0</v>
      </c>
      <c r="AY46" s="1019">
        <f t="shared" si="6"/>
        <v>0</v>
      </c>
      <c r="AZ46" s="1019">
        <f t="shared" si="6"/>
        <v>0</v>
      </c>
      <c r="BA46" s="1019">
        <f t="shared" si="6"/>
        <v>0</v>
      </c>
      <c r="BB46" s="1019">
        <f t="shared" si="6"/>
        <v>0</v>
      </c>
      <c r="BC46" s="1019">
        <f t="shared" si="6"/>
        <v>0</v>
      </c>
      <c r="BD46" s="1019">
        <f t="shared" si="6"/>
        <v>0</v>
      </c>
      <c r="BE46" s="1019">
        <f t="shared" si="6"/>
        <v>0</v>
      </c>
      <c r="BF46" s="1019">
        <f t="shared" si="6"/>
        <v>0</v>
      </c>
      <c r="BG46" s="1019">
        <f t="shared" si="6"/>
        <v>0</v>
      </c>
      <c r="BH46" s="1019">
        <f t="shared" si="6"/>
        <v>0</v>
      </c>
      <c r="BI46" s="1019">
        <f t="shared" si="6"/>
        <v>0</v>
      </c>
    </row>
    <row r="47" spans="1:8" ht="15">
      <c r="A47" s="79"/>
      <c r="B47" s="16"/>
      <c r="C47" s="48"/>
      <c r="D47" s="48"/>
      <c r="E47" s="48"/>
      <c r="F47" s="39"/>
      <c r="G47" s="4"/>
      <c r="H47" s="4"/>
    </row>
    <row r="48" spans="1:8" ht="15">
      <c r="A48" s="79" t="s">
        <v>553</v>
      </c>
      <c r="B48" s="16"/>
      <c r="C48" s="48"/>
      <c r="D48" s="48"/>
      <c r="E48" s="48"/>
      <c r="F48" s="39"/>
      <c r="G48" s="4"/>
      <c r="H48" s="4"/>
    </row>
    <row r="49" spans="1:61" ht="15">
      <c r="A49" s="79"/>
      <c r="B49" s="16" t="s">
        <v>554</v>
      </c>
      <c r="C49" s="48"/>
      <c r="D49" s="48"/>
      <c r="E49" s="48"/>
      <c r="F49" s="39"/>
      <c r="G49" s="4"/>
      <c r="H49" s="4"/>
      <c r="BI49" s="280">
        <f>SUM(L49,R49,X49,AD49,AJ49,AP49,AV49,BB49,BH49)</f>
        <v>0</v>
      </c>
    </row>
    <row r="50" spans="1:61" ht="15">
      <c r="A50" s="79"/>
      <c r="B50" s="16" t="s">
        <v>555</v>
      </c>
      <c r="C50" s="48"/>
      <c r="D50" s="48"/>
      <c r="E50" s="48"/>
      <c r="F50" s="39"/>
      <c r="G50" s="4"/>
      <c r="H50" s="4"/>
      <c r="BI50" s="280">
        <f>SUM(L50,R50,X50,AD50,AJ50,AP50,AV50,BB50,BH50)</f>
        <v>0</v>
      </c>
    </row>
    <row r="51" spans="1:61" ht="15">
      <c r="A51" s="831"/>
      <c r="B51" s="1011" t="s">
        <v>557</v>
      </c>
      <c r="C51" s="1011"/>
      <c r="D51" s="1011"/>
      <c r="E51" s="1011"/>
      <c r="F51" s="1021"/>
      <c r="G51" s="1019">
        <f>SUM(G49:G50)</f>
        <v>0</v>
      </c>
      <c r="H51" s="1019">
        <f aca="true" t="shared" si="7" ref="H51:BI51">SUM(H49:H50)</f>
        <v>0</v>
      </c>
      <c r="I51" s="1019">
        <f t="shared" si="7"/>
        <v>0</v>
      </c>
      <c r="J51" s="1019">
        <f t="shared" si="7"/>
        <v>0</v>
      </c>
      <c r="K51" s="1019">
        <f t="shared" si="7"/>
        <v>0</v>
      </c>
      <c r="L51" s="1019">
        <f t="shared" si="7"/>
        <v>0</v>
      </c>
      <c r="M51" s="1019">
        <f t="shared" si="7"/>
        <v>0</v>
      </c>
      <c r="N51" s="1019">
        <f t="shared" si="7"/>
        <v>0</v>
      </c>
      <c r="O51" s="1019">
        <f t="shared" si="7"/>
        <v>0</v>
      </c>
      <c r="P51" s="1019">
        <f t="shared" si="7"/>
        <v>0</v>
      </c>
      <c r="Q51" s="1019">
        <f t="shared" si="7"/>
        <v>0</v>
      </c>
      <c r="R51" s="1019">
        <f t="shared" si="7"/>
        <v>0</v>
      </c>
      <c r="S51" s="1019">
        <f t="shared" si="7"/>
        <v>0</v>
      </c>
      <c r="T51" s="1019">
        <f t="shared" si="7"/>
        <v>0</v>
      </c>
      <c r="U51" s="1019">
        <f t="shared" si="7"/>
        <v>0</v>
      </c>
      <c r="V51" s="1019">
        <f t="shared" si="7"/>
        <v>0</v>
      </c>
      <c r="W51" s="1019">
        <f t="shared" si="7"/>
        <v>0</v>
      </c>
      <c r="X51" s="1019">
        <f t="shared" si="7"/>
        <v>0</v>
      </c>
      <c r="Y51" s="1019">
        <f t="shared" si="7"/>
        <v>0</v>
      </c>
      <c r="Z51" s="1019">
        <f t="shared" si="7"/>
        <v>0</v>
      </c>
      <c r="AA51" s="1019">
        <f t="shared" si="7"/>
        <v>0</v>
      </c>
      <c r="AB51" s="1019">
        <f t="shared" si="7"/>
        <v>0</v>
      </c>
      <c r="AC51" s="1019">
        <f t="shared" si="7"/>
        <v>0</v>
      </c>
      <c r="AD51" s="1019">
        <f t="shared" si="7"/>
        <v>0</v>
      </c>
      <c r="AE51" s="1019">
        <f t="shared" si="7"/>
        <v>0</v>
      </c>
      <c r="AF51" s="1019">
        <f t="shared" si="7"/>
        <v>0</v>
      </c>
      <c r="AG51" s="1019">
        <f t="shared" si="7"/>
        <v>0</v>
      </c>
      <c r="AH51" s="1019">
        <f t="shared" si="7"/>
        <v>0</v>
      </c>
      <c r="AI51" s="1019">
        <f t="shared" si="7"/>
        <v>0</v>
      </c>
      <c r="AJ51" s="1019">
        <f t="shared" si="7"/>
        <v>0</v>
      </c>
      <c r="AK51" s="1019">
        <f t="shared" si="7"/>
        <v>0</v>
      </c>
      <c r="AL51" s="1019">
        <f t="shared" si="7"/>
        <v>0</v>
      </c>
      <c r="AM51" s="1019">
        <f t="shared" si="7"/>
        <v>0</v>
      </c>
      <c r="AN51" s="1019">
        <f t="shared" si="7"/>
        <v>0</v>
      </c>
      <c r="AO51" s="1019">
        <f t="shared" si="7"/>
        <v>0</v>
      </c>
      <c r="AP51" s="1019">
        <f t="shared" si="7"/>
        <v>0</v>
      </c>
      <c r="AQ51" s="1019">
        <f t="shared" si="7"/>
        <v>0</v>
      </c>
      <c r="AR51" s="1019">
        <f t="shared" si="7"/>
        <v>0</v>
      </c>
      <c r="AS51" s="1019">
        <f t="shared" si="7"/>
        <v>0</v>
      </c>
      <c r="AT51" s="1019">
        <f t="shared" si="7"/>
        <v>0</v>
      </c>
      <c r="AU51" s="1019">
        <f t="shared" si="7"/>
        <v>0</v>
      </c>
      <c r="AV51" s="1019">
        <f t="shared" si="7"/>
        <v>0</v>
      </c>
      <c r="AW51" s="1019">
        <f t="shared" si="7"/>
        <v>0</v>
      </c>
      <c r="AX51" s="1019">
        <f t="shared" si="7"/>
        <v>0</v>
      </c>
      <c r="AY51" s="1019">
        <f t="shared" si="7"/>
        <v>0</v>
      </c>
      <c r="AZ51" s="1019">
        <f t="shared" si="7"/>
        <v>0</v>
      </c>
      <c r="BA51" s="1019">
        <f t="shared" si="7"/>
        <v>0</v>
      </c>
      <c r="BB51" s="1019">
        <f t="shared" si="7"/>
        <v>0</v>
      </c>
      <c r="BC51" s="1019">
        <f t="shared" si="7"/>
        <v>0</v>
      </c>
      <c r="BD51" s="1019">
        <f t="shared" si="7"/>
        <v>0</v>
      </c>
      <c r="BE51" s="1019">
        <f t="shared" si="7"/>
        <v>0</v>
      </c>
      <c r="BF51" s="1019">
        <f t="shared" si="7"/>
        <v>0</v>
      </c>
      <c r="BG51" s="1019">
        <f t="shared" si="7"/>
        <v>0</v>
      </c>
      <c r="BH51" s="1019">
        <f t="shared" si="7"/>
        <v>0</v>
      </c>
      <c r="BI51" s="1019">
        <f t="shared" si="7"/>
        <v>0</v>
      </c>
    </row>
    <row r="52" spans="1:8" ht="15">
      <c r="A52" s="79"/>
      <c r="B52" s="16"/>
      <c r="C52" s="48"/>
      <c r="D52" s="48"/>
      <c r="E52" s="48"/>
      <c r="F52" s="39"/>
      <c r="G52" s="4"/>
      <c r="H52" s="4"/>
    </row>
  </sheetData>
  <mergeCells count="38">
    <mergeCell ref="BI6:BI9"/>
    <mergeCell ref="BH7:BH8"/>
    <mergeCell ref="BB7:BB8"/>
    <mergeCell ref="AV7:AV8"/>
    <mergeCell ref="AQ7:AR7"/>
    <mergeCell ref="BC7:BD7"/>
    <mergeCell ref="BE7:BF7"/>
    <mergeCell ref="BC6:BH6"/>
    <mergeCell ref="AS7:AT7"/>
    <mergeCell ref="AQ6:AV6"/>
    <mergeCell ref="AW7:AX7"/>
    <mergeCell ref="AY7:AZ7"/>
    <mergeCell ref="AW6:BB6"/>
    <mergeCell ref="AD7:AD8"/>
    <mergeCell ref="X7:X8"/>
    <mergeCell ref="Y7:Z7"/>
    <mergeCell ref="AA7:AB7"/>
    <mergeCell ref="Y6:AD6"/>
    <mergeCell ref="G6:L6"/>
    <mergeCell ref="G7:H7"/>
    <mergeCell ref="I7:J7"/>
    <mergeCell ref="L7:L8"/>
    <mergeCell ref="A6:F9"/>
    <mergeCell ref="M7:N7"/>
    <mergeCell ref="O7:P7"/>
    <mergeCell ref="M6:R6"/>
    <mergeCell ref="S7:T7"/>
    <mergeCell ref="U7:V7"/>
    <mergeCell ref="S6:X6"/>
    <mergeCell ref="R7:R8"/>
    <mergeCell ref="AE7:AF7"/>
    <mergeCell ref="AG7:AH7"/>
    <mergeCell ref="AE6:AJ6"/>
    <mergeCell ref="AK7:AL7"/>
    <mergeCell ref="AM7:AN7"/>
    <mergeCell ref="AK6:AP6"/>
    <mergeCell ref="AJ7:AJ8"/>
    <mergeCell ref="AP7:AP8"/>
  </mergeCells>
  <printOptions/>
  <pageMargins left="0.7" right="0.7" top="0.75" bottom="0.75" header="0.3" footer="0.3"/>
  <pageSetup fitToHeight="0" fitToWidth="1" horizontalDpi="600" verticalDpi="600" orientation="landscape" paperSize="9" scale="11"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F0000"/>
    <pageSetUpPr fitToPage="1"/>
  </sheetPr>
  <dimension ref="A1:CJ50"/>
  <sheetViews>
    <sheetView view="pageBreakPreview" zoomScale="60" workbookViewId="0" topLeftCell="BU1"/>
  </sheetViews>
  <sheetFormatPr defaultColWidth="9.140625" defaultRowHeight="15"/>
  <cols>
    <col min="1" max="1" width="6.28125" style="1" customWidth="1"/>
    <col min="2" max="2" width="2.8515625" style="1" customWidth="1"/>
    <col min="3" max="3" width="5.421875" style="1" customWidth="1"/>
    <col min="4" max="4" width="9.140625" style="1" customWidth="1"/>
    <col min="5" max="5" width="16.8515625" style="1" customWidth="1"/>
    <col min="6" max="6" width="47.28125" style="1" customWidth="1"/>
    <col min="7" max="7" width="14.8515625" style="6" bestFit="1" customWidth="1"/>
    <col min="8" max="8" width="20.421875" style="1" bestFit="1" customWidth="1"/>
    <col min="9" max="10" width="20.421875" style="1" customWidth="1"/>
    <col min="11" max="11" width="19.421875" style="1" customWidth="1"/>
    <col min="12" max="12" width="26.140625" style="1" customWidth="1"/>
    <col min="13" max="14" width="19.421875" style="1" customWidth="1"/>
    <col min="15" max="15" width="20.421875" style="1" customWidth="1"/>
    <col min="16" max="16" width="14.8515625" style="1" bestFit="1" customWidth="1"/>
    <col min="17" max="17" width="20.421875" style="1" bestFit="1" customWidth="1"/>
    <col min="18" max="19" width="20.421875" style="1" customWidth="1"/>
    <col min="20" max="23" width="19.421875" style="1" customWidth="1"/>
    <col min="24" max="24" width="20.421875" style="1" customWidth="1"/>
    <col min="25" max="25" width="14.8515625" style="1" bestFit="1" customWidth="1"/>
    <col min="26" max="26" width="20.421875" style="1" bestFit="1" customWidth="1"/>
    <col min="27" max="28" width="20.421875" style="1" customWidth="1"/>
    <col min="29" max="32" width="19.421875" style="1" customWidth="1"/>
    <col min="33" max="33" width="20.421875" style="1" customWidth="1"/>
    <col min="34" max="34" width="14.8515625" style="1" bestFit="1" customWidth="1"/>
    <col min="35" max="35" width="20.421875" style="1" bestFit="1" customWidth="1"/>
    <col min="36" max="37" width="20.421875" style="1" customWidth="1"/>
    <col min="38" max="41" width="19.421875" style="1" customWidth="1"/>
    <col min="42" max="42" width="20.421875" style="1" customWidth="1"/>
    <col min="43" max="43" width="14.8515625" style="1" bestFit="1" customWidth="1"/>
    <col min="44" max="44" width="20.421875" style="1" bestFit="1" customWidth="1"/>
    <col min="45" max="46" width="20.421875" style="1" customWidth="1"/>
    <col min="47" max="50" width="19.421875" style="1" customWidth="1"/>
    <col min="51" max="51" width="20.421875" style="1" customWidth="1"/>
    <col min="52" max="52" width="14.8515625" style="1" bestFit="1" customWidth="1"/>
    <col min="53" max="53" width="20.421875" style="1" bestFit="1" customWidth="1"/>
    <col min="54" max="55" width="20.421875" style="1" customWidth="1"/>
    <col min="56" max="59" width="19.421875" style="1" customWidth="1"/>
    <col min="60" max="60" width="20.421875" style="1" customWidth="1"/>
    <col min="61" max="61" width="14.8515625" style="1" bestFit="1" customWidth="1"/>
    <col min="62" max="62" width="20.421875" style="1" bestFit="1" customWidth="1"/>
    <col min="63" max="64" width="20.421875" style="1" customWidth="1"/>
    <col min="65" max="68" width="19.421875" style="1" customWidth="1"/>
    <col min="69" max="69" width="20.421875" style="1" customWidth="1"/>
    <col min="70" max="70" width="14.8515625" style="279" bestFit="1" customWidth="1"/>
    <col min="71" max="71" width="20.421875" style="279" bestFit="1" customWidth="1"/>
    <col min="72" max="73" width="20.421875" style="279" customWidth="1"/>
    <col min="74" max="77" width="19.421875" style="279" customWidth="1"/>
    <col min="78" max="78" width="20.421875" style="279" customWidth="1"/>
    <col min="79" max="79" width="14.8515625" style="1" bestFit="1" customWidth="1"/>
    <col min="80" max="80" width="20.421875" style="1" bestFit="1" customWidth="1"/>
    <col min="81" max="82" width="20.421875" style="1" customWidth="1"/>
    <col min="83" max="86" width="19.421875" style="1" customWidth="1"/>
    <col min="87" max="87" width="20.421875" style="1" customWidth="1"/>
    <col min="88" max="88" width="12.421875" style="279" customWidth="1"/>
    <col min="89" max="16384" width="9.140625" style="1" customWidth="1"/>
  </cols>
  <sheetData>
    <row r="1" spans="1:88" ht="15">
      <c r="A1" s="1" t="s">
        <v>486</v>
      </c>
      <c r="B1" s="1"/>
      <c r="C1" s="1"/>
      <c r="D1" s="1"/>
      <c r="E1" s="1">
        <f>SOFP!F3</f>
        <v>0</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279"/>
      <c r="BS1" s="279"/>
      <c r="BT1" s="279"/>
      <c r="BU1" s="279"/>
      <c r="BV1" s="279"/>
      <c r="BW1" s="279"/>
      <c r="BX1" s="279"/>
      <c r="BY1" s="279"/>
      <c r="BZ1" s="279"/>
      <c r="CA1" s="1"/>
      <c r="CB1" s="1"/>
      <c r="CC1" s="1"/>
      <c r="CD1" s="1"/>
      <c r="CE1" s="1"/>
      <c r="CF1" s="1"/>
      <c r="CG1" s="1"/>
      <c r="CH1" s="1"/>
      <c r="CI1" s="1"/>
      <c r="CJ1" s="286"/>
    </row>
    <row r="2" spans="1:88" ht="15">
      <c r="A2" s="1" t="s">
        <v>487</v>
      </c>
      <c r="B2" s="1"/>
      <c r="C2" s="1"/>
      <c r="D2" s="1"/>
      <c r="E2" s="1" t="s">
        <v>589</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279"/>
      <c r="BS2" s="279"/>
      <c r="BT2" s="279"/>
      <c r="BU2" s="279"/>
      <c r="BV2" s="279"/>
      <c r="BW2" s="279"/>
      <c r="BX2" s="279"/>
      <c r="BY2" s="279"/>
      <c r="BZ2" s="279"/>
      <c r="CA2" s="1"/>
      <c r="CB2" s="1"/>
      <c r="CC2" s="1"/>
      <c r="CD2" s="1"/>
      <c r="CE2" s="1"/>
      <c r="CF2" s="1"/>
      <c r="CG2" s="1"/>
      <c r="CH2" s="1"/>
      <c r="CI2" s="1"/>
      <c r="CJ2" s="286"/>
    </row>
    <row r="3" spans="1:88" ht="15">
      <c r="A3" s="1" t="s">
        <v>489</v>
      </c>
      <c r="B3" s="1"/>
      <c r="C3" s="1"/>
      <c r="D3" s="1"/>
      <c r="E3" s="1" t="s">
        <v>588</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279"/>
      <c r="BS3" s="279"/>
      <c r="BT3" s="279"/>
      <c r="BU3" s="279"/>
      <c r="BV3" s="279"/>
      <c r="BW3" s="279"/>
      <c r="BX3" s="279"/>
      <c r="BY3" s="279"/>
      <c r="BZ3" s="279"/>
      <c r="CA3" s="1"/>
      <c r="CB3" s="1"/>
      <c r="CC3" s="1"/>
      <c r="CD3" s="1"/>
      <c r="CE3" s="1"/>
      <c r="CF3" s="1"/>
      <c r="CG3" s="1"/>
      <c r="CH3" s="1"/>
      <c r="CI3" s="1"/>
      <c r="CJ3" s="286"/>
    </row>
    <row r="4" spans="1:88" ht="15">
      <c r="A4" s="1" t="s">
        <v>491</v>
      </c>
      <c r="B4" s="1"/>
      <c r="C4" s="1"/>
      <c r="D4" s="1"/>
      <c r="E4" s="1" t="s">
        <v>492</v>
      </c>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279"/>
      <c r="BS4" s="279"/>
      <c r="BT4" s="279"/>
      <c r="BU4" s="279"/>
      <c r="BV4" s="279"/>
      <c r="BW4" s="279"/>
      <c r="BX4" s="279"/>
      <c r="BY4" s="279"/>
      <c r="BZ4" s="279"/>
      <c r="CA4" s="1"/>
      <c r="CB4" s="1"/>
      <c r="CC4" s="1"/>
      <c r="CD4" s="1"/>
      <c r="CE4" s="1"/>
      <c r="CF4" s="1"/>
      <c r="CG4" s="1"/>
      <c r="CH4" s="1"/>
      <c r="CI4" s="1"/>
      <c r="CJ4" s="286"/>
    </row>
    <row r="5" spans="1:88" ht="15.75" thickBot="1">
      <c r="A5" s="6"/>
      <c r="B5" s="1"/>
      <c r="C5" s="1"/>
      <c r="D5" s="1"/>
      <c r="E5" s="1"/>
      <c r="F5" s="1"/>
      <c r="G5" s="6"/>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279"/>
      <c r="BS5" s="279"/>
      <c r="BT5" s="279"/>
      <c r="BU5" s="279"/>
      <c r="BV5" s="279"/>
      <c r="BW5" s="279"/>
      <c r="BX5" s="279"/>
      <c r="BY5" s="279"/>
      <c r="BZ5" s="279"/>
      <c r="CA5" s="1"/>
      <c r="CB5" s="1"/>
      <c r="CC5" s="1"/>
      <c r="CD5" s="1"/>
      <c r="CE5" s="1"/>
      <c r="CF5" s="1"/>
      <c r="CG5" s="1"/>
      <c r="CH5" s="1"/>
      <c r="CI5" s="1"/>
      <c r="CJ5" s="286"/>
    </row>
    <row r="6" spans="1:88" ht="15" thickBot="1">
      <c r="A6" s="925" t="s">
        <v>24</v>
      </c>
      <c r="B6" s="925"/>
      <c r="C6" s="925"/>
      <c r="D6" s="925"/>
      <c r="E6" s="925"/>
      <c r="F6" s="925"/>
      <c r="G6" s="915" t="s">
        <v>282</v>
      </c>
      <c r="H6" s="916"/>
      <c r="I6" s="916"/>
      <c r="J6" s="916"/>
      <c r="K6" s="916"/>
      <c r="L6" s="916"/>
      <c r="M6" s="916"/>
      <c r="N6" s="916"/>
      <c r="O6" s="917"/>
      <c r="P6" s="915" t="s">
        <v>493</v>
      </c>
      <c r="Q6" s="916"/>
      <c r="R6" s="916"/>
      <c r="S6" s="916"/>
      <c r="T6" s="916"/>
      <c r="U6" s="916"/>
      <c r="V6" s="916"/>
      <c r="W6" s="916"/>
      <c r="X6" s="916"/>
      <c r="Y6" s="915" t="s">
        <v>494</v>
      </c>
      <c r="Z6" s="916"/>
      <c r="AA6" s="916"/>
      <c r="AB6" s="916"/>
      <c r="AC6" s="916"/>
      <c r="AD6" s="916"/>
      <c r="AE6" s="916"/>
      <c r="AF6" s="916"/>
      <c r="AG6" s="916"/>
      <c r="AH6" s="915" t="s">
        <v>495</v>
      </c>
      <c r="AI6" s="916"/>
      <c r="AJ6" s="916"/>
      <c r="AK6" s="916"/>
      <c r="AL6" s="916"/>
      <c r="AM6" s="916"/>
      <c r="AN6" s="916"/>
      <c r="AO6" s="916"/>
      <c r="AP6" s="916"/>
      <c r="AQ6" s="915" t="s">
        <v>496</v>
      </c>
      <c r="AR6" s="916"/>
      <c r="AS6" s="916"/>
      <c r="AT6" s="916"/>
      <c r="AU6" s="916"/>
      <c r="AV6" s="916"/>
      <c r="AW6" s="916"/>
      <c r="AX6" s="916"/>
      <c r="AY6" s="916"/>
      <c r="AZ6" s="915" t="s">
        <v>497</v>
      </c>
      <c r="BA6" s="916"/>
      <c r="BB6" s="916"/>
      <c r="BC6" s="916"/>
      <c r="BD6" s="916"/>
      <c r="BE6" s="916"/>
      <c r="BF6" s="916"/>
      <c r="BG6" s="916"/>
      <c r="BH6" s="916"/>
      <c r="BI6" s="915" t="s">
        <v>498</v>
      </c>
      <c r="BJ6" s="916"/>
      <c r="BK6" s="916"/>
      <c r="BL6" s="916"/>
      <c r="BM6" s="916"/>
      <c r="BN6" s="916"/>
      <c r="BO6" s="916"/>
      <c r="BP6" s="916"/>
      <c r="BQ6" s="916"/>
      <c r="BR6" s="926" t="s">
        <v>499</v>
      </c>
      <c r="BS6" s="927"/>
      <c r="BT6" s="927"/>
      <c r="BU6" s="927"/>
      <c r="BV6" s="927"/>
      <c r="BW6" s="927"/>
      <c r="BX6" s="927"/>
      <c r="BY6" s="927"/>
      <c r="BZ6" s="927"/>
      <c r="CA6" s="915" t="s">
        <v>500</v>
      </c>
      <c r="CB6" s="916"/>
      <c r="CC6" s="916"/>
      <c r="CD6" s="916"/>
      <c r="CE6" s="916"/>
      <c r="CF6" s="916"/>
      <c r="CG6" s="916"/>
      <c r="CH6" s="916"/>
      <c r="CI6" s="916"/>
      <c r="CJ6" s="910" t="s">
        <v>501</v>
      </c>
    </row>
    <row r="7" spans="1:88" ht="15.75" thickBot="1">
      <c r="A7" s="925"/>
      <c r="B7" s="925"/>
      <c r="C7" s="925"/>
      <c r="D7" s="925"/>
      <c r="E7" s="925"/>
      <c r="F7" s="925"/>
      <c r="G7" s="920" t="s">
        <v>502</v>
      </c>
      <c r="H7" s="847" t="s">
        <v>503</v>
      </c>
      <c r="I7" s="918" t="s">
        <v>504</v>
      </c>
      <c r="J7" s="919"/>
      <c r="K7" s="934"/>
      <c r="L7" s="847" t="s">
        <v>505</v>
      </c>
      <c r="M7" s="847" t="s">
        <v>506</v>
      </c>
      <c r="N7" s="847" t="s">
        <v>590</v>
      </c>
      <c r="O7" s="847" t="s">
        <v>507</v>
      </c>
      <c r="P7" s="847" t="s">
        <v>502</v>
      </c>
      <c r="Q7" s="847" t="s">
        <v>503</v>
      </c>
      <c r="R7" s="918" t="s">
        <v>504</v>
      </c>
      <c r="S7" s="919"/>
      <c r="T7" s="934"/>
      <c r="U7" s="847" t="s">
        <v>505</v>
      </c>
      <c r="V7" s="847" t="s">
        <v>506</v>
      </c>
      <c r="W7" s="847" t="s">
        <v>590</v>
      </c>
      <c r="X7" s="847" t="s">
        <v>507</v>
      </c>
      <c r="Y7" s="847" t="s">
        <v>502</v>
      </c>
      <c r="Z7" s="847" t="s">
        <v>503</v>
      </c>
      <c r="AA7" s="918" t="s">
        <v>504</v>
      </c>
      <c r="AB7" s="919"/>
      <c r="AC7" s="934"/>
      <c r="AD7" s="847" t="s">
        <v>505</v>
      </c>
      <c r="AE7" s="847" t="s">
        <v>506</v>
      </c>
      <c r="AF7" s="847" t="s">
        <v>590</v>
      </c>
      <c r="AG7" s="847" t="s">
        <v>507</v>
      </c>
      <c r="AH7" s="847" t="s">
        <v>502</v>
      </c>
      <c r="AI7" s="847" t="s">
        <v>503</v>
      </c>
      <c r="AJ7" s="918" t="s">
        <v>504</v>
      </c>
      <c r="AK7" s="919"/>
      <c r="AL7" s="934"/>
      <c r="AM7" s="847" t="s">
        <v>505</v>
      </c>
      <c r="AN7" s="847" t="s">
        <v>506</v>
      </c>
      <c r="AO7" s="847" t="s">
        <v>590</v>
      </c>
      <c r="AP7" s="847" t="s">
        <v>507</v>
      </c>
      <c r="AQ7" s="847" t="s">
        <v>502</v>
      </c>
      <c r="AR7" s="847" t="s">
        <v>503</v>
      </c>
      <c r="AS7" s="918" t="s">
        <v>504</v>
      </c>
      <c r="AT7" s="919"/>
      <c r="AU7" s="934"/>
      <c r="AV7" s="847" t="s">
        <v>505</v>
      </c>
      <c r="AW7" s="847" t="s">
        <v>506</v>
      </c>
      <c r="AX7" s="847" t="s">
        <v>590</v>
      </c>
      <c r="AY7" s="847" t="s">
        <v>507</v>
      </c>
      <c r="AZ7" s="847" t="s">
        <v>502</v>
      </c>
      <c r="BA7" s="847" t="s">
        <v>503</v>
      </c>
      <c r="BB7" s="918" t="s">
        <v>504</v>
      </c>
      <c r="BC7" s="919"/>
      <c r="BD7" s="934"/>
      <c r="BE7" s="847" t="s">
        <v>505</v>
      </c>
      <c r="BF7" s="847" t="s">
        <v>506</v>
      </c>
      <c r="BG7" s="847" t="s">
        <v>590</v>
      </c>
      <c r="BH7" s="847" t="s">
        <v>507</v>
      </c>
      <c r="BI7" s="847" t="s">
        <v>502</v>
      </c>
      <c r="BJ7" s="847" t="s">
        <v>503</v>
      </c>
      <c r="BK7" s="918" t="s">
        <v>504</v>
      </c>
      <c r="BL7" s="919"/>
      <c r="BM7" s="934"/>
      <c r="BN7" s="847" t="s">
        <v>505</v>
      </c>
      <c r="BO7" s="847" t="s">
        <v>506</v>
      </c>
      <c r="BP7" s="847" t="s">
        <v>590</v>
      </c>
      <c r="BQ7" s="847" t="s">
        <v>507</v>
      </c>
      <c r="BR7" s="847" t="s">
        <v>502</v>
      </c>
      <c r="BS7" s="847" t="s">
        <v>503</v>
      </c>
      <c r="BT7" s="918" t="s">
        <v>504</v>
      </c>
      <c r="BU7" s="919"/>
      <c r="BV7" s="934"/>
      <c r="BW7" s="847" t="s">
        <v>505</v>
      </c>
      <c r="BX7" s="847" t="s">
        <v>506</v>
      </c>
      <c r="BY7" s="847" t="s">
        <v>590</v>
      </c>
      <c r="BZ7" s="847" t="s">
        <v>507</v>
      </c>
      <c r="CA7" s="847" t="s">
        <v>502</v>
      </c>
      <c r="CB7" s="847" t="s">
        <v>503</v>
      </c>
      <c r="CC7" s="918" t="s">
        <v>504</v>
      </c>
      <c r="CD7" s="919"/>
      <c r="CE7" s="934"/>
      <c r="CF7" s="847" t="s">
        <v>505</v>
      </c>
      <c r="CG7" s="847" t="s">
        <v>506</v>
      </c>
      <c r="CH7" s="847" t="s">
        <v>590</v>
      </c>
      <c r="CI7" s="847" t="s">
        <v>507</v>
      </c>
      <c r="CJ7" s="911"/>
    </row>
    <row r="8" spans="1:88" ht="60.75" customHeight="1" thickBot="1">
      <c r="A8" s="925"/>
      <c r="B8" s="925"/>
      <c r="C8" s="925"/>
      <c r="D8" s="925"/>
      <c r="E8" s="925"/>
      <c r="F8" s="925"/>
      <c r="G8" s="935"/>
      <c r="H8" s="933"/>
      <c r="I8" s="327" t="s">
        <v>508</v>
      </c>
      <c r="J8" s="327" t="s">
        <v>509</v>
      </c>
      <c r="K8" s="327" t="s">
        <v>510</v>
      </c>
      <c r="L8" s="848"/>
      <c r="M8" s="848"/>
      <c r="N8" s="848"/>
      <c r="O8" s="848"/>
      <c r="P8" s="848"/>
      <c r="Q8" s="933"/>
      <c r="R8" s="327" t="s">
        <v>508</v>
      </c>
      <c r="S8" s="327" t="s">
        <v>509</v>
      </c>
      <c r="T8" s="327" t="s">
        <v>510</v>
      </c>
      <c r="U8" s="848"/>
      <c r="V8" s="848"/>
      <c r="W8" s="848"/>
      <c r="X8" s="848"/>
      <c r="Y8" s="848"/>
      <c r="Z8" s="933"/>
      <c r="AA8" s="327" t="s">
        <v>508</v>
      </c>
      <c r="AB8" s="327" t="s">
        <v>509</v>
      </c>
      <c r="AC8" s="327" t="s">
        <v>510</v>
      </c>
      <c r="AD8" s="848"/>
      <c r="AE8" s="848"/>
      <c r="AF8" s="848"/>
      <c r="AG8" s="848"/>
      <c r="AH8" s="848"/>
      <c r="AI8" s="933"/>
      <c r="AJ8" s="327" t="s">
        <v>508</v>
      </c>
      <c r="AK8" s="327" t="s">
        <v>509</v>
      </c>
      <c r="AL8" s="327" t="s">
        <v>510</v>
      </c>
      <c r="AM8" s="848"/>
      <c r="AN8" s="848"/>
      <c r="AO8" s="848"/>
      <c r="AP8" s="848"/>
      <c r="AQ8" s="848"/>
      <c r="AR8" s="933"/>
      <c r="AS8" s="327" t="s">
        <v>508</v>
      </c>
      <c r="AT8" s="327" t="s">
        <v>509</v>
      </c>
      <c r="AU8" s="327" t="s">
        <v>510</v>
      </c>
      <c r="AV8" s="848"/>
      <c r="AW8" s="848"/>
      <c r="AX8" s="848"/>
      <c r="AY8" s="848"/>
      <c r="AZ8" s="848"/>
      <c r="BA8" s="933"/>
      <c r="BB8" s="327" t="s">
        <v>508</v>
      </c>
      <c r="BC8" s="327" t="s">
        <v>509</v>
      </c>
      <c r="BD8" s="327" t="s">
        <v>510</v>
      </c>
      <c r="BE8" s="848"/>
      <c r="BF8" s="848"/>
      <c r="BG8" s="848"/>
      <c r="BH8" s="848"/>
      <c r="BI8" s="848"/>
      <c r="BJ8" s="933"/>
      <c r="BK8" s="327" t="s">
        <v>508</v>
      </c>
      <c r="BL8" s="327" t="s">
        <v>509</v>
      </c>
      <c r="BM8" s="327" t="s">
        <v>510</v>
      </c>
      <c r="BN8" s="848"/>
      <c r="BO8" s="848"/>
      <c r="BP8" s="848"/>
      <c r="BQ8" s="848"/>
      <c r="BR8" s="848"/>
      <c r="BS8" s="933"/>
      <c r="BT8" s="327" t="s">
        <v>508</v>
      </c>
      <c r="BU8" s="327" t="s">
        <v>509</v>
      </c>
      <c r="BV8" s="327" t="s">
        <v>510</v>
      </c>
      <c r="BW8" s="848"/>
      <c r="BX8" s="848"/>
      <c r="BY8" s="848"/>
      <c r="BZ8" s="848"/>
      <c r="CA8" s="848"/>
      <c r="CB8" s="933"/>
      <c r="CC8" s="327" t="s">
        <v>508</v>
      </c>
      <c r="CD8" s="327" t="s">
        <v>509</v>
      </c>
      <c r="CE8" s="327" t="s">
        <v>510</v>
      </c>
      <c r="CF8" s="848"/>
      <c r="CG8" s="848"/>
      <c r="CH8" s="848"/>
      <c r="CI8" s="848"/>
      <c r="CJ8" s="911"/>
    </row>
    <row r="9" spans="1:88" ht="15.75" thickBot="1">
      <c r="A9" s="925"/>
      <c r="B9" s="925"/>
      <c r="C9" s="925"/>
      <c r="D9" s="925"/>
      <c r="E9" s="925"/>
      <c r="F9" s="925"/>
      <c r="G9" s="277" t="s">
        <v>292</v>
      </c>
      <c r="H9" s="684" t="s">
        <v>36</v>
      </c>
      <c r="I9" s="886" t="s">
        <v>37</v>
      </c>
      <c r="J9" s="909"/>
      <c r="K9" s="887"/>
      <c r="L9" s="237" t="s">
        <v>38</v>
      </c>
      <c r="M9" s="237" t="s">
        <v>293</v>
      </c>
      <c r="N9" s="237" t="s">
        <v>40</v>
      </c>
      <c r="O9" s="237" t="s">
        <v>591</v>
      </c>
      <c r="P9" s="684" t="s">
        <v>292</v>
      </c>
      <c r="Q9" s="684" t="s">
        <v>36</v>
      </c>
      <c r="R9" s="886" t="s">
        <v>37</v>
      </c>
      <c r="S9" s="909"/>
      <c r="T9" s="887"/>
      <c r="U9" s="237" t="s">
        <v>38</v>
      </c>
      <c r="V9" s="237" t="s">
        <v>293</v>
      </c>
      <c r="W9" s="237" t="s">
        <v>40</v>
      </c>
      <c r="X9" s="237" t="s">
        <v>591</v>
      </c>
      <c r="Y9" s="684" t="s">
        <v>292</v>
      </c>
      <c r="Z9" s="684" t="s">
        <v>36</v>
      </c>
      <c r="AA9" s="886" t="s">
        <v>37</v>
      </c>
      <c r="AB9" s="909"/>
      <c r="AC9" s="887"/>
      <c r="AD9" s="237" t="s">
        <v>38</v>
      </c>
      <c r="AE9" s="237" t="s">
        <v>293</v>
      </c>
      <c r="AF9" s="237" t="s">
        <v>40</v>
      </c>
      <c r="AG9" s="237" t="s">
        <v>591</v>
      </c>
      <c r="AH9" s="684" t="s">
        <v>292</v>
      </c>
      <c r="AI9" s="684" t="s">
        <v>36</v>
      </c>
      <c r="AJ9" s="886" t="s">
        <v>37</v>
      </c>
      <c r="AK9" s="909"/>
      <c r="AL9" s="887"/>
      <c r="AM9" s="237" t="s">
        <v>38</v>
      </c>
      <c r="AN9" s="237" t="s">
        <v>293</v>
      </c>
      <c r="AO9" s="237" t="s">
        <v>40</v>
      </c>
      <c r="AP9" s="237" t="s">
        <v>591</v>
      </c>
      <c r="AQ9" s="684" t="s">
        <v>292</v>
      </c>
      <c r="AR9" s="684" t="s">
        <v>36</v>
      </c>
      <c r="AS9" s="886" t="s">
        <v>37</v>
      </c>
      <c r="AT9" s="909"/>
      <c r="AU9" s="887"/>
      <c r="AV9" s="237" t="s">
        <v>38</v>
      </c>
      <c r="AW9" s="237" t="s">
        <v>293</v>
      </c>
      <c r="AX9" s="237" t="s">
        <v>40</v>
      </c>
      <c r="AY9" s="237" t="s">
        <v>591</v>
      </c>
      <c r="AZ9" s="684" t="s">
        <v>292</v>
      </c>
      <c r="BA9" s="684" t="s">
        <v>36</v>
      </c>
      <c r="BB9" s="886" t="s">
        <v>37</v>
      </c>
      <c r="BC9" s="909"/>
      <c r="BD9" s="887"/>
      <c r="BE9" s="237" t="s">
        <v>38</v>
      </c>
      <c r="BF9" s="237" t="s">
        <v>293</v>
      </c>
      <c r="BG9" s="237" t="s">
        <v>40</v>
      </c>
      <c r="BH9" s="237" t="s">
        <v>591</v>
      </c>
      <c r="BI9" s="684" t="s">
        <v>292</v>
      </c>
      <c r="BJ9" s="684" t="s">
        <v>36</v>
      </c>
      <c r="BK9" s="886" t="s">
        <v>37</v>
      </c>
      <c r="BL9" s="909"/>
      <c r="BM9" s="887"/>
      <c r="BN9" s="237" t="s">
        <v>38</v>
      </c>
      <c r="BO9" s="237" t="s">
        <v>293</v>
      </c>
      <c r="BP9" s="237" t="s">
        <v>40</v>
      </c>
      <c r="BQ9" s="237" t="s">
        <v>591</v>
      </c>
      <c r="BR9" s="684" t="s">
        <v>292</v>
      </c>
      <c r="BS9" s="684" t="s">
        <v>36</v>
      </c>
      <c r="BT9" s="886" t="s">
        <v>37</v>
      </c>
      <c r="BU9" s="909"/>
      <c r="BV9" s="887"/>
      <c r="BW9" s="237" t="s">
        <v>38</v>
      </c>
      <c r="BX9" s="237" t="s">
        <v>293</v>
      </c>
      <c r="BY9" s="237" t="s">
        <v>40</v>
      </c>
      <c r="BZ9" s="237" t="s">
        <v>591</v>
      </c>
      <c r="CA9" s="684" t="s">
        <v>292</v>
      </c>
      <c r="CB9" s="684" t="s">
        <v>36</v>
      </c>
      <c r="CC9" s="886" t="s">
        <v>37</v>
      </c>
      <c r="CD9" s="909"/>
      <c r="CE9" s="887"/>
      <c r="CF9" s="237" t="s">
        <v>38</v>
      </c>
      <c r="CG9" s="237" t="s">
        <v>293</v>
      </c>
      <c r="CH9" s="237" t="s">
        <v>40</v>
      </c>
      <c r="CI9" s="237" t="s">
        <v>591</v>
      </c>
      <c r="CJ9" s="912"/>
    </row>
    <row r="10" spans="1:7" ht="15">
      <c r="A10" s="79"/>
      <c r="B10" s="16"/>
      <c r="C10" s="48"/>
      <c r="D10" s="48"/>
      <c r="E10" s="48"/>
      <c r="F10" s="39"/>
      <c r="G10" s="61"/>
    </row>
    <row r="11" spans="1:88" ht="15">
      <c r="A11" s="79"/>
      <c r="B11" s="16" t="s">
        <v>592</v>
      </c>
      <c r="C11" s="48"/>
      <c r="D11" s="48"/>
      <c r="E11" s="48"/>
      <c r="F11" s="39"/>
      <c r="G11" s="61"/>
      <c r="O11" s="7">
        <f>SUM(G11:N11)</f>
        <v>0</v>
      </c>
      <c r="X11" s="7">
        <f>SUM(P11:W11)</f>
        <v>0</v>
      </c>
      <c r="AG11" s="7">
        <f>SUM(Y11:AF11)</f>
        <v>0</v>
      </c>
      <c r="AP11" s="7">
        <f>SUM(AH11:AO11)</f>
        <v>0</v>
      </c>
      <c r="AY11" s="7">
        <f>SUM(AQ11:AX11)</f>
        <v>0</v>
      </c>
      <c r="BH11" s="7">
        <f>SUM(AZ11:BG11)</f>
        <v>0</v>
      </c>
      <c r="BQ11" s="7">
        <f>SUM(BI11:BP11)</f>
        <v>0</v>
      </c>
      <c r="BZ11" s="7">
        <f>SUM(BR11:BY11)</f>
        <v>0</v>
      </c>
      <c r="CI11" s="7">
        <f>SUM(CA11:CH11)</f>
        <v>0</v>
      </c>
      <c r="CJ11" s="280">
        <f>SUM(O11,X11,AG11,AP11,AY11,BH11,BQ11,BZ11,CI11)</f>
        <v>0</v>
      </c>
    </row>
    <row r="12" spans="1:88" ht="15">
      <c r="A12" s="79"/>
      <c r="B12" s="16" t="s">
        <v>593</v>
      </c>
      <c r="C12" s="48"/>
      <c r="D12" s="48"/>
      <c r="E12" s="48"/>
      <c r="F12" s="39"/>
      <c r="G12" s="61"/>
      <c r="O12" s="7">
        <f>SUM(G12:N12)</f>
        <v>0</v>
      </c>
      <c r="X12" s="7">
        <f>SUM(P12:W12)</f>
        <v>0</v>
      </c>
      <c r="AG12" s="7">
        <f>SUM(Y12:AF12)</f>
        <v>0</v>
      </c>
      <c r="AP12" s="7">
        <f>SUM(AH12:AO12)</f>
        <v>0</v>
      </c>
      <c r="AY12" s="7">
        <f>SUM(AQ12:AX12)</f>
        <v>0</v>
      </c>
      <c r="BH12" s="7">
        <f>SUM(AZ12:BG12)</f>
        <v>0</v>
      </c>
      <c r="BQ12" s="7">
        <f>SUM(BI12:BP12)</f>
        <v>0</v>
      </c>
      <c r="BZ12" s="7">
        <f>SUM(BR12:BY12)</f>
        <v>0</v>
      </c>
      <c r="CI12" s="7">
        <f>SUM(CA12:CH12)</f>
        <v>0</v>
      </c>
      <c r="CJ12" s="280">
        <f>SUM(O12,X12,AG12,AP12,AY12,BH12,BQ12,BZ12,CI12)</f>
        <v>0</v>
      </c>
    </row>
    <row r="13" spans="1:88" ht="15">
      <c r="A13" s="1011"/>
      <c r="B13" s="1011" t="s">
        <v>594</v>
      </c>
      <c r="C13" s="1011"/>
      <c r="D13" s="1011"/>
      <c r="E13" s="1011"/>
      <c r="F13" s="1021"/>
      <c r="G13" s="1024">
        <f>SUM(G11:G12)</f>
        <v>0</v>
      </c>
      <c r="H13" s="1024">
        <f aca="true" t="shared" si="0" ref="H13:BS13">SUM(H11:H12)</f>
        <v>0</v>
      </c>
      <c r="I13" s="1024">
        <f t="shared" si="0"/>
        <v>0</v>
      </c>
      <c r="J13" s="1024">
        <f t="shared" si="0"/>
        <v>0</v>
      </c>
      <c r="K13" s="1024">
        <f t="shared" si="0"/>
        <v>0</v>
      </c>
      <c r="L13" s="1024">
        <f t="shared" si="0"/>
        <v>0</v>
      </c>
      <c r="M13" s="1024">
        <f t="shared" si="0"/>
        <v>0</v>
      </c>
      <c r="N13" s="1024">
        <f t="shared" si="0"/>
        <v>0</v>
      </c>
      <c r="O13" s="1024">
        <f t="shared" si="0"/>
        <v>0</v>
      </c>
      <c r="P13" s="1024">
        <f t="shared" si="0"/>
        <v>0</v>
      </c>
      <c r="Q13" s="1024">
        <f t="shared" si="0"/>
        <v>0</v>
      </c>
      <c r="R13" s="1024">
        <f t="shared" si="0"/>
        <v>0</v>
      </c>
      <c r="S13" s="1024">
        <f t="shared" si="0"/>
        <v>0</v>
      </c>
      <c r="T13" s="1024">
        <f t="shared" si="0"/>
        <v>0</v>
      </c>
      <c r="U13" s="1024">
        <f t="shared" si="0"/>
        <v>0</v>
      </c>
      <c r="V13" s="1024">
        <f t="shared" si="0"/>
        <v>0</v>
      </c>
      <c r="W13" s="1024">
        <f t="shared" si="0"/>
        <v>0</v>
      </c>
      <c r="X13" s="1024">
        <f t="shared" si="0"/>
        <v>0</v>
      </c>
      <c r="Y13" s="1024">
        <f t="shared" si="0"/>
        <v>0</v>
      </c>
      <c r="Z13" s="1024">
        <f t="shared" si="0"/>
        <v>0</v>
      </c>
      <c r="AA13" s="1024">
        <f t="shared" si="0"/>
        <v>0</v>
      </c>
      <c r="AB13" s="1024">
        <f t="shared" si="0"/>
        <v>0</v>
      </c>
      <c r="AC13" s="1024">
        <f t="shared" si="0"/>
        <v>0</v>
      </c>
      <c r="AD13" s="1024">
        <f t="shared" si="0"/>
        <v>0</v>
      </c>
      <c r="AE13" s="1024">
        <f t="shared" si="0"/>
        <v>0</v>
      </c>
      <c r="AF13" s="1024">
        <f t="shared" si="0"/>
        <v>0</v>
      </c>
      <c r="AG13" s="1024">
        <f t="shared" si="0"/>
        <v>0</v>
      </c>
      <c r="AH13" s="1024">
        <f t="shared" si="0"/>
        <v>0</v>
      </c>
      <c r="AI13" s="1024">
        <f t="shared" si="0"/>
        <v>0</v>
      </c>
      <c r="AJ13" s="1024">
        <f t="shared" si="0"/>
        <v>0</v>
      </c>
      <c r="AK13" s="1024">
        <f t="shared" si="0"/>
        <v>0</v>
      </c>
      <c r="AL13" s="1024">
        <f t="shared" si="0"/>
        <v>0</v>
      </c>
      <c r="AM13" s="1024">
        <f t="shared" si="0"/>
        <v>0</v>
      </c>
      <c r="AN13" s="1024">
        <f t="shared" si="0"/>
        <v>0</v>
      </c>
      <c r="AO13" s="1024">
        <f t="shared" si="0"/>
        <v>0</v>
      </c>
      <c r="AP13" s="1024">
        <f t="shared" si="0"/>
        <v>0</v>
      </c>
      <c r="AQ13" s="1024">
        <f t="shared" si="0"/>
        <v>0</v>
      </c>
      <c r="AR13" s="1024">
        <f t="shared" si="0"/>
        <v>0</v>
      </c>
      <c r="AS13" s="1024">
        <f t="shared" si="0"/>
        <v>0</v>
      </c>
      <c r="AT13" s="1024">
        <f t="shared" si="0"/>
        <v>0</v>
      </c>
      <c r="AU13" s="1024">
        <f t="shared" si="0"/>
        <v>0</v>
      </c>
      <c r="AV13" s="1024">
        <f t="shared" si="0"/>
        <v>0</v>
      </c>
      <c r="AW13" s="1024">
        <f t="shared" si="0"/>
        <v>0</v>
      </c>
      <c r="AX13" s="1024">
        <f t="shared" si="0"/>
        <v>0</v>
      </c>
      <c r="AY13" s="1024">
        <f t="shared" si="0"/>
        <v>0</v>
      </c>
      <c r="AZ13" s="1024">
        <f t="shared" si="0"/>
        <v>0</v>
      </c>
      <c r="BA13" s="1024">
        <f t="shared" si="0"/>
        <v>0</v>
      </c>
      <c r="BB13" s="1024">
        <f t="shared" si="0"/>
        <v>0</v>
      </c>
      <c r="BC13" s="1024">
        <f t="shared" si="0"/>
        <v>0</v>
      </c>
      <c r="BD13" s="1024">
        <f t="shared" si="0"/>
        <v>0</v>
      </c>
      <c r="BE13" s="1024">
        <f t="shared" si="0"/>
        <v>0</v>
      </c>
      <c r="BF13" s="1024">
        <f t="shared" si="0"/>
        <v>0</v>
      </c>
      <c r="BG13" s="1024">
        <f t="shared" si="0"/>
        <v>0</v>
      </c>
      <c r="BH13" s="1024">
        <f t="shared" si="0"/>
        <v>0</v>
      </c>
      <c r="BI13" s="1024">
        <f t="shared" si="0"/>
        <v>0</v>
      </c>
      <c r="BJ13" s="1024">
        <f t="shared" si="0"/>
        <v>0</v>
      </c>
      <c r="BK13" s="1024">
        <f t="shared" si="0"/>
        <v>0</v>
      </c>
      <c r="BL13" s="1024">
        <f t="shared" si="0"/>
        <v>0</v>
      </c>
      <c r="BM13" s="1024">
        <f t="shared" si="0"/>
        <v>0</v>
      </c>
      <c r="BN13" s="1024">
        <f t="shared" si="0"/>
        <v>0</v>
      </c>
      <c r="BO13" s="1024">
        <f t="shared" si="0"/>
        <v>0</v>
      </c>
      <c r="BP13" s="1024">
        <f t="shared" si="0"/>
        <v>0</v>
      </c>
      <c r="BQ13" s="1024">
        <f t="shared" si="0"/>
        <v>0</v>
      </c>
      <c r="BR13" s="1024">
        <f t="shared" si="0"/>
        <v>0</v>
      </c>
      <c r="BS13" s="1024">
        <f t="shared" si="0"/>
        <v>0</v>
      </c>
      <c r="BT13" s="1024">
        <f aca="true" t="shared" si="1" ref="BT13:CJ13">SUM(BT11:BT12)</f>
        <v>0</v>
      </c>
      <c r="BU13" s="1024">
        <f t="shared" si="1"/>
        <v>0</v>
      </c>
      <c r="BV13" s="1024">
        <f t="shared" si="1"/>
        <v>0</v>
      </c>
      <c r="BW13" s="1024">
        <f t="shared" si="1"/>
        <v>0</v>
      </c>
      <c r="BX13" s="1024">
        <f t="shared" si="1"/>
        <v>0</v>
      </c>
      <c r="BY13" s="1024">
        <f t="shared" si="1"/>
        <v>0</v>
      </c>
      <c r="BZ13" s="1024">
        <f t="shared" si="1"/>
        <v>0</v>
      </c>
      <c r="CA13" s="1024">
        <f t="shared" si="1"/>
        <v>0</v>
      </c>
      <c r="CB13" s="1024">
        <f t="shared" si="1"/>
        <v>0</v>
      </c>
      <c r="CC13" s="1024">
        <f t="shared" si="1"/>
        <v>0</v>
      </c>
      <c r="CD13" s="1024">
        <f t="shared" si="1"/>
        <v>0</v>
      </c>
      <c r="CE13" s="1024">
        <f t="shared" si="1"/>
        <v>0</v>
      </c>
      <c r="CF13" s="1024">
        <f t="shared" si="1"/>
        <v>0</v>
      </c>
      <c r="CG13" s="1024">
        <f t="shared" si="1"/>
        <v>0</v>
      </c>
      <c r="CH13" s="1024">
        <f t="shared" si="1"/>
        <v>0</v>
      </c>
      <c r="CI13" s="1024">
        <f t="shared" si="1"/>
        <v>0</v>
      </c>
      <c r="CJ13" s="1024">
        <f t="shared" si="1"/>
        <v>0</v>
      </c>
    </row>
    <row r="14" spans="1:7" ht="15">
      <c r="A14" s="79"/>
      <c r="B14" s="16"/>
      <c r="C14" s="48"/>
      <c r="D14" s="48"/>
      <c r="E14" s="48"/>
      <c r="F14" s="39"/>
      <c r="G14" s="61"/>
    </row>
    <row r="15" spans="1:7" ht="15">
      <c r="A15" s="79"/>
      <c r="B15" s="48" t="s">
        <v>595</v>
      </c>
      <c r="C15" s="48"/>
      <c r="D15" s="48"/>
      <c r="E15" s="48"/>
      <c r="F15" s="39"/>
      <c r="G15" s="61"/>
    </row>
    <row r="16" spans="1:88" ht="15">
      <c r="A16" s="79"/>
      <c r="B16" s="16"/>
      <c r="C16" s="16" t="s">
        <v>596</v>
      </c>
      <c r="D16" s="48"/>
      <c r="E16" s="48"/>
      <c r="F16" s="39"/>
      <c r="CJ16" s="280">
        <f>SUM(O16,X16,AG16,AP16,AY16,BH16,BQ16,BZ16,CI16)</f>
        <v>0</v>
      </c>
    </row>
    <row r="17" spans="1:88" ht="15">
      <c r="A17" s="79"/>
      <c r="B17" s="16"/>
      <c r="C17" s="16" t="s">
        <v>597</v>
      </c>
      <c r="D17" s="48"/>
      <c r="E17" s="48"/>
      <c r="F17" s="39"/>
      <c r="CJ17" s="280">
        <f>SUM(O17,X17,AG17,AP17,AY17,BH17,BQ17,BZ17,CI17)</f>
        <v>0</v>
      </c>
    </row>
    <row r="18" spans="1:88" ht="15">
      <c r="A18" s="79"/>
      <c r="B18" s="16"/>
      <c r="C18" s="16" t="s">
        <v>598</v>
      </c>
      <c r="D18" s="48"/>
      <c r="E18" s="48"/>
      <c r="F18" s="39"/>
      <c r="CJ18" s="280">
        <f>SUM(O18,X18,AG18,AP18,AY18,BH18,BQ18,BZ18,CI18)</f>
        <v>0</v>
      </c>
    </row>
    <row r="19" spans="1:6" ht="15">
      <c r="A19" s="79"/>
      <c r="B19" s="16"/>
      <c r="C19" s="48"/>
      <c r="D19" s="48"/>
      <c r="E19" s="48"/>
      <c r="F19" s="39"/>
    </row>
    <row r="20" spans="1:6" ht="15">
      <c r="A20" s="79"/>
      <c r="B20" s="48" t="s">
        <v>599</v>
      </c>
      <c r="C20" s="48"/>
      <c r="D20" s="48"/>
      <c r="E20" s="48"/>
      <c r="F20" s="39"/>
    </row>
    <row r="21" spans="1:88" ht="15">
      <c r="A21" s="79"/>
      <c r="B21" s="16"/>
      <c r="C21" s="16" t="s">
        <v>600</v>
      </c>
      <c r="D21" s="48"/>
      <c r="E21" s="48"/>
      <c r="F21" s="39"/>
      <c r="CJ21" s="280">
        <f>SUM(O21,X21,AG21,AP21,AY21,BH21,BQ21,BZ21,CI21)</f>
        <v>0</v>
      </c>
    </row>
    <row r="22" spans="1:88" ht="15">
      <c r="A22" s="79"/>
      <c r="B22" s="16"/>
      <c r="C22" s="16" t="s">
        <v>601</v>
      </c>
      <c r="D22" s="48"/>
      <c r="E22" s="48"/>
      <c r="F22" s="39"/>
      <c r="CJ22" s="280">
        <f>SUM(O22,X22,AG22,AP22,AY22,BH22,BQ22,BZ22,CI22)</f>
        <v>0</v>
      </c>
    </row>
    <row r="23" spans="1:88" ht="15">
      <c r="A23" s="79"/>
      <c r="B23" s="16"/>
      <c r="C23" s="16" t="s">
        <v>602</v>
      </c>
      <c r="D23" s="16"/>
      <c r="E23" s="48"/>
      <c r="F23" s="39"/>
      <c r="CJ23" s="280">
        <f>SUM(O23,X23,AG23,AP23,AY23,BH23,BQ23,BZ23,CI23)</f>
        <v>0</v>
      </c>
    </row>
    <row r="24" spans="1:6" ht="15">
      <c r="A24" s="79"/>
      <c r="B24" s="16"/>
      <c r="C24" s="48"/>
      <c r="D24" s="48"/>
      <c r="E24" s="48"/>
      <c r="F24" s="39"/>
    </row>
    <row r="25" spans="1:6" ht="15">
      <c r="A25" s="79"/>
      <c r="B25" s="48" t="s">
        <v>603</v>
      </c>
      <c r="C25" s="48"/>
      <c r="D25" s="48"/>
      <c r="E25" s="48"/>
      <c r="F25" s="39"/>
    </row>
    <row r="26" spans="1:88" ht="15">
      <c r="A26" s="79"/>
      <c r="B26" s="16"/>
      <c r="C26" s="16" t="s">
        <v>604</v>
      </c>
      <c r="D26" s="48"/>
      <c r="E26" s="48"/>
      <c r="F26" s="39"/>
      <c r="CJ26" s="280">
        <f>SUM(O26,X26,AG26,AP26,AY26,BH26,BQ26,BZ26,CI26)</f>
        <v>0</v>
      </c>
    </row>
    <row r="27" spans="1:7" ht="15">
      <c r="A27" s="79"/>
      <c r="B27" s="16"/>
      <c r="C27" s="48"/>
      <c r="D27" s="48"/>
      <c r="E27" s="48"/>
      <c r="F27" s="39"/>
      <c r="G27" s="48"/>
    </row>
    <row r="28" spans="1:88" ht="15">
      <c r="A28" s="831"/>
      <c r="B28" s="1011"/>
      <c r="C28" s="1011"/>
      <c r="D28" s="1011"/>
      <c r="E28" s="1011"/>
      <c r="F28" s="1021"/>
      <c r="G28" s="1025">
        <f>SUM(G16:G26)</f>
        <v>0</v>
      </c>
      <c r="H28" s="1025">
        <f aca="true" t="shared" si="2" ref="H28:BS28">SUM(H16:H26)</f>
        <v>0</v>
      </c>
      <c r="I28" s="1025">
        <f t="shared" si="2"/>
        <v>0</v>
      </c>
      <c r="J28" s="1025">
        <f t="shared" si="2"/>
        <v>0</v>
      </c>
      <c r="K28" s="1025">
        <f t="shared" si="2"/>
        <v>0</v>
      </c>
      <c r="L28" s="1025">
        <f t="shared" si="2"/>
        <v>0</v>
      </c>
      <c r="M28" s="1025">
        <f t="shared" si="2"/>
        <v>0</v>
      </c>
      <c r="N28" s="1025">
        <f t="shared" si="2"/>
        <v>0</v>
      </c>
      <c r="O28" s="1025">
        <f t="shared" si="2"/>
        <v>0</v>
      </c>
      <c r="P28" s="1025">
        <f t="shared" si="2"/>
        <v>0</v>
      </c>
      <c r="Q28" s="1025">
        <f t="shared" si="2"/>
        <v>0</v>
      </c>
      <c r="R28" s="1025">
        <f t="shared" si="2"/>
        <v>0</v>
      </c>
      <c r="S28" s="1025">
        <f t="shared" si="2"/>
        <v>0</v>
      </c>
      <c r="T28" s="1025">
        <f t="shared" si="2"/>
        <v>0</v>
      </c>
      <c r="U28" s="1025">
        <f t="shared" si="2"/>
        <v>0</v>
      </c>
      <c r="V28" s="1025">
        <f t="shared" si="2"/>
        <v>0</v>
      </c>
      <c r="W28" s="1025">
        <f t="shared" si="2"/>
        <v>0</v>
      </c>
      <c r="X28" s="1025">
        <f t="shared" si="2"/>
        <v>0</v>
      </c>
      <c r="Y28" s="1025">
        <f t="shared" si="2"/>
        <v>0</v>
      </c>
      <c r="Z28" s="1025">
        <f t="shared" si="2"/>
        <v>0</v>
      </c>
      <c r="AA28" s="1025">
        <f t="shared" si="2"/>
        <v>0</v>
      </c>
      <c r="AB28" s="1025">
        <f t="shared" si="2"/>
        <v>0</v>
      </c>
      <c r="AC28" s="1025">
        <f t="shared" si="2"/>
        <v>0</v>
      </c>
      <c r="AD28" s="1025">
        <f t="shared" si="2"/>
        <v>0</v>
      </c>
      <c r="AE28" s="1025">
        <f t="shared" si="2"/>
        <v>0</v>
      </c>
      <c r="AF28" s="1025">
        <f t="shared" si="2"/>
        <v>0</v>
      </c>
      <c r="AG28" s="1025">
        <f t="shared" si="2"/>
        <v>0</v>
      </c>
      <c r="AH28" s="1025">
        <f t="shared" si="2"/>
        <v>0</v>
      </c>
      <c r="AI28" s="1025">
        <f t="shared" si="2"/>
        <v>0</v>
      </c>
      <c r="AJ28" s="1025">
        <f t="shared" si="2"/>
        <v>0</v>
      </c>
      <c r="AK28" s="1025">
        <f t="shared" si="2"/>
        <v>0</v>
      </c>
      <c r="AL28" s="1025">
        <f t="shared" si="2"/>
        <v>0</v>
      </c>
      <c r="AM28" s="1025">
        <f t="shared" si="2"/>
        <v>0</v>
      </c>
      <c r="AN28" s="1025">
        <f t="shared" si="2"/>
        <v>0</v>
      </c>
      <c r="AO28" s="1025">
        <f t="shared" si="2"/>
        <v>0</v>
      </c>
      <c r="AP28" s="1025">
        <f t="shared" si="2"/>
        <v>0</v>
      </c>
      <c r="AQ28" s="1025">
        <f t="shared" si="2"/>
        <v>0</v>
      </c>
      <c r="AR28" s="1025">
        <f t="shared" si="2"/>
        <v>0</v>
      </c>
      <c r="AS28" s="1025">
        <f t="shared" si="2"/>
        <v>0</v>
      </c>
      <c r="AT28" s="1025">
        <f t="shared" si="2"/>
        <v>0</v>
      </c>
      <c r="AU28" s="1025">
        <f t="shared" si="2"/>
        <v>0</v>
      </c>
      <c r="AV28" s="1025">
        <f t="shared" si="2"/>
        <v>0</v>
      </c>
      <c r="AW28" s="1025">
        <f t="shared" si="2"/>
        <v>0</v>
      </c>
      <c r="AX28" s="1025">
        <f t="shared" si="2"/>
        <v>0</v>
      </c>
      <c r="AY28" s="1025">
        <f t="shared" si="2"/>
        <v>0</v>
      </c>
      <c r="AZ28" s="1025">
        <f t="shared" si="2"/>
        <v>0</v>
      </c>
      <c r="BA28" s="1025">
        <f t="shared" si="2"/>
        <v>0</v>
      </c>
      <c r="BB28" s="1025">
        <f t="shared" si="2"/>
        <v>0</v>
      </c>
      <c r="BC28" s="1025">
        <f t="shared" si="2"/>
        <v>0</v>
      </c>
      <c r="BD28" s="1025">
        <f t="shared" si="2"/>
        <v>0</v>
      </c>
      <c r="BE28" s="1025">
        <f t="shared" si="2"/>
        <v>0</v>
      </c>
      <c r="BF28" s="1025">
        <f t="shared" si="2"/>
        <v>0</v>
      </c>
      <c r="BG28" s="1025">
        <f t="shared" si="2"/>
        <v>0</v>
      </c>
      <c r="BH28" s="1025">
        <f t="shared" si="2"/>
        <v>0</v>
      </c>
      <c r="BI28" s="1025">
        <f t="shared" si="2"/>
        <v>0</v>
      </c>
      <c r="BJ28" s="1025">
        <f t="shared" si="2"/>
        <v>0</v>
      </c>
      <c r="BK28" s="1025">
        <f t="shared" si="2"/>
        <v>0</v>
      </c>
      <c r="BL28" s="1025">
        <f t="shared" si="2"/>
        <v>0</v>
      </c>
      <c r="BM28" s="1025">
        <f t="shared" si="2"/>
        <v>0</v>
      </c>
      <c r="BN28" s="1025">
        <f t="shared" si="2"/>
        <v>0</v>
      </c>
      <c r="BO28" s="1025">
        <f t="shared" si="2"/>
        <v>0</v>
      </c>
      <c r="BP28" s="1025">
        <f t="shared" si="2"/>
        <v>0</v>
      </c>
      <c r="BQ28" s="1025">
        <f t="shared" si="2"/>
        <v>0</v>
      </c>
      <c r="BR28" s="1025">
        <f t="shared" si="2"/>
        <v>0</v>
      </c>
      <c r="BS28" s="1025">
        <f t="shared" si="2"/>
        <v>0</v>
      </c>
      <c r="BT28" s="1025">
        <f aca="true" t="shared" si="3" ref="BT28:CJ28">SUM(BT16:BT26)</f>
        <v>0</v>
      </c>
      <c r="BU28" s="1025">
        <f t="shared" si="3"/>
        <v>0</v>
      </c>
      <c r="BV28" s="1025">
        <f t="shared" si="3"/>
        <v>0</v>
      </c>
      <c r="BW28" s="1025">
        <f t="shared" si="3"/>
        <v>0</v>
      </c>
      <c r="BX28" s="1025">
        <f t="shared" si="3"/>
        <v>0</v>
      </c>
      <c r="BY28" s="1025">
        <f t="shared" si="3"/>
        <v>0</v>
      </c>
      <c r="BZ28" s="1025">
        <f t="shared" si="3"/>
        <v>0</v>
      </c>
      <c r="CA28" s="1025">
        <f t="shared" si="3"/>
        <v>0</v>
      </c>
      <c r="CB28" s="1025">
        <f t="shared" si="3"/>
        <v>0</v>
      </c>
      <c r="CC28" s="1025">
        <f t="shared" si="3"/>
        <v>0</v>
      </c>
      <c r="CD28" s="1025">
        <f t="shared" si="3"/>
        <v>0</v>
      </c>
      <c r="CE28" s="1025">
        <f t="shared" si="3"/>
        <v>0</v>
      </c>
      <c r="CF28" s="1025">
        <f t="shared" si="3"/>
        <v>0</v>
      </c>
      <c r="CG28" s="1025">
        <f t="shared" si="3"/>
        <v>0</v>
      </c>
      <c r="CH28" s="1025">
        <f t="shared" si="3"/>
        <v>0</v>
      </c>
      <c r="CI28" s="1025">
        <f t="shared" si="3"/>
        <v>0</v>
      </c>
      <c r="CJ28" s="1025">
        <f t="shared" si="3"/>
        <v>0</v>
      </c>
    </row>
    <row r="29" spans="1:7" ht="15">
      <c r="A29" s="79"/>
      <c r="B29" s="16"/>
      <c r="C29" s="48"/>
      <c r="D29" s="48"/>
      <c r="E29" s="48"/>
      <c r="F29" s="39"/>
      <c r="G29" s="48"/>
    </row>
    <row r="30" spans="1:88" ht="15">
      <c r="A30" s="79"/>
      <c r="B30" s="16" t="s">
        <v>605</v>
      </c>
      <c r="C30" s="48"/>
      <c r="D30" s="48"/>
      <c r="E30" s="48"/>
      <c r="F30" s="39"/>
      <c r="G30" s="48"/>
      <c r="CJ30" s="280">
        <f>SUM(O30,X30,AG30,AP30,AY30,BH30,BQ30,BZ30,CI30)</f>
        <v>0</v>
      </c>
    </row>
    <row r="31" spans="1:88" ht="15">
      <c r="A31" s="79"/>
      <c r="B31" s="16" t="s">
        <v>606</v>
      </c>
      <c r="C31" s="48"/>
      <c r="D31" s="48"/>
      <c r="E31" s="48"/>
      <c r="F31" s="39"/>
      <c r="G31" s="48"/>
      <c r="CJ31" s="280">
        <f>SUM(O31,X31,AG31,AP31,AY31,BH31,BQ31,BZ31,CI31)</f>
        <v>0</v>
      </c>
    </row>
    <row r="32" spans="1:88" ht="15">
      <c r="A32" s="79"/>
      <c r="B32" s="16" t="s">
        <v>607</v>
      </c>
      <c r="C32" s="48"/>
      <c r="D32" s="48"/>
      <c r="E32" s="48"/>
      <c r="F32" s="39"/>
      <c r="G32" s="48"/>
      <c r="CJ32" s="280">
        <f>SUM(O32,X32,AG32,AP32,AY32,BH32,BQ32,BZ32,CI32)</f>
        <v>0</v>
      </c>
    </row>
    <row r="33" spans="1:88" ht="15">
      <c r="A33" s="831"/>
      <c r="B33" s="1011" t="s">
        <v>608</v>
      </c>
      <c r="C33" s="1011"/>
      <c r="D33" s="1011"/>
      <c r="E33" s="1011"/>
      <c r="F33" s="1021"/>
      <c r="G33" s="1026">
        <f>SUM(G28,G30:G32)</f>
        <v>0</v>
      </c>
      <c r="H33" s="1026">
        <f aca="true" t="shared" si="4" ref="H33:BS33">SUM(H28,H30:H32)</f>
        <v>0</v>
      </c>
      <c r="I33" s="1026">
        <f t="shared" si="4"/>
        <v>0</v>
      </c>
      <c r="J33" s="1026">
        <f t="shared" si="4"/>
        <v>0</v>
      </c>
      <c r="K33" s="1026">
        <f t="shared" si="4"/>
        <v>0</v>
      </c>
      <c r="L33" s="1026">
        <f t="shared" si="4"/>
        <v>0</v>
      </c>
      <c r="M33" s="1026">
        <f t="shared" si="4"/>
        <v>0</v>
      </c>
      <c r="N33" s="1026">
        <f t="shared" si="4"/>
        <v>0</v>
      </c>
      <c r="O33" s="1026">
        <f t="shared" si="4"/>
        <v>0</v>
      </c>
      <c r="P33" s="1026">
        <f t="shared" si="4"/>
        <v>0</v>
      </c>
      <c r="Q33" s="1026">
        <f t="shared" si="4"/>
        <v>0</v>
      </c>
      <c r="R33" s="1026">
        <f t="shared" si="4"/>
        <v>0</v>
      </c>
      <c r="S33" s="1026">
        <f t="shared" si="4"/>
        <v>0</v>
      </c>
      <c r="T33" s="1026">
        <f t="shared" si="4"/>
        <v>0</v>
      </c>
      <c r="U33" s="1026">
        <f t="shared" si="4"/>
        <v>0</v>
      </c>
      <c r="V33" s="1026">
        <f t="shared" si="4"/>
        <v>0</v>
      </c>
      <c r="W33" s="1026">
        <f t="shared" si="4"/>
        <v>0</v>
      </c>
      <c r="X33" s="1026">
        <f t="shared" si="4"/>
        <v>0</v>
      </c>
      <c r="Y33" s="1026">
        <f t="shared" si="4"/>
        <v>0</v>
      </c>
      <c r="Z33" s="1026">
        <f t="shared" si="4"/>
        <v>0</v>
      </c>
      <c r="AA33" s="1026">
        <f t="shared" si="4"/>
        <v>0</v>
      </c>
      <c r="AB33" s="1026">
        <f t="shared" si="4"/>
        <v>0</v>
      </c>
      <c r="AC33" s="1026">
        <f t="shared" si="4"/>
        <v>0</v>
      </c>
      <c r="AD33" s="1026">
        <f t="shared" si="4"/>
        <v>0</v>
      </c>
      <c r="AE33" s="1026">
        <f t="shared" si="4"/>
        <v>0</v>
      </c>
      <c r="AF33" s="1026">
        <f t="shared" si="4"/>
        <v>0</v>
      </c>
      <c r="AG33" s="1026">
        <f t="shared" si="4"/>
        <v>0</v>
      </c>
      <c r="AH33" s="1026">
        <f t="shared" si="4"/>
        <v>0</v>
      </c>
      <c r="AI33" s="1026">
        <f t="shared" si="4"/>
        <v>0</v>
      </c>
      <c r="AJ33" s="1026">
        <f t="shared" si="4"/>
        <v>0</v>
      </c>
      <c r="AK33" s="1026">
        <f t="shared" si="4"/>
        <v>0</v>
      </c>
      <c r="AL33" s="1026">
        <f t="shared" si="4"/>
        <v>0</v>
      </c>
      <c r="AM33" s="1026">
        <f t="shared" si="4"/>
        <v>0</v>
      </c>
      <c r="AN33" s="1026">
        <f t="shared" si="4"/>
        <v>0</v>
      </c>
      <c r="AO33" s="1026">
        <f t="shared" si="4"/>
        <v>0</v>
      </c>
      <c r="AP33" s="1026">
        <f t="shared" si="4"/>
        <v>0</v>
      </c>
      <c r="AQ33" s="1026">
        <f t="shared" si="4"/>
        <v>0</v>
      </c>
      <c r="AR33" s="1026">
        <f t="shared" si="4"/>
        <v>0</v>
      </c>
      <c r="AS33" s="1026">
        <f t="shared" si="4"/>
        <v>0</v>
      </c>
      <c r="AT33" s="1026">
        <f t="shared" si="4"/>
        <v>0</v>
      </c>
      <c r="AU33" s="1026">
        <f t="shared" si="4"/>
        <v>0</v>
      </c>
      <c r="AV33" s="1026">
        <f t="shared" si="4"/>
        <v>0</v>
      </c>
      <c r="AW33" s="1026">
        <f t="shared" si="4"/>
        <v>0</v>
      </c>
      <c r="AX33" s="1026">
        <f t="shared" si="4"/>
        <v>0</v>
      </c>
      <c r="AY33" s="1026">
        <f t="shared" si="4"/>
        <v>0</v>
      </c>
      <c r="AZ33" s="1026">
        <f t="shared" si="4"/>
        <v>0</v>
      </c>
      <c r="BA33" s="1026">
        <f t="shared" si="4"/>
        <v>0</v>
      </c>
      <c r="BB33" s="1026">
        <f t="shared" si="4"/>
        <v>0</v>
      </c>
      <c r="BC33" s="1026">
        <f t="shared" si="4"/>
        <v>0</v>
      </c>
      <c r="BD33" s="1026">
        <f t="shared" si="4"/>
        <v>0</v>
      </c>
      <c r="BE33" s="1026">
        <f t="shared" si="4"/>
        <v>0</v>
      </c>
      <c r="BF33" s="1026">
        <f t="shared" si="4"/>
        <v>0</v>
      </c>
      <c r="BG33" s="1026">
        <f t="shared" si="4"/>
        <v>0</v>
      </c>
      <c r="BH33" s="1026">
        <f t="shared" si="4"/>
        <v>0</v>
      </c>
      <c r="BI33" s="1026">
        <f t="shared" si="4"/>
        <v>0</v>
      </c>
      <c r="BJ33" s="1026">
        <f t="shared" si="4"/>
        <v>0</v>
      </c>
      <c r="BK33" s="1026">
        <f t="shared" si="4"/>
        <v>0</v>
      </c>
      <c r="BL33" s="1026">
        <f t="shared" si="4"/>
        <v>0</v>
      </c>
      <c r="BM33" s="1026">
        <f t="shared" si="4"/>
        <v>0</v>
      </c>
      <c r="BN33" s="1026">
        <f t="shared" si="4"/>
        <v>0</v>
      </c>
      <c r="BO33" s="1026">
        <f t="shared" si="4"/>
        <v>0</v>
      </c>
      <c r="BP33" s="1026">
        <f t="shared" si="4"/>
        <v>0</v>
      </c>
      <c r="BQ33" s="1026">
        <f t="shared" si="4"/>
        <v>0</v>
      </c>
      <c r="BR33" s="1026">
        <f t="shared" si="4"/>
        <v>0</v>
      </c>
      <c r="BS33" s="1026">
        <f t="shared" si="4"/>
        <v>0</v>
      </c>
      <c r="BT33" s="1026">
        <f aca="true" t="shared" si="5" ref="BT33:CJ33">SUM(BT28,BT30:BT32)</f>
        <v>0</v>
      </c>
      <c r="BU33" s="1026">
        <f t="shared" si="5"/>
        <v>0</v>
      </c>
      <c r="BV33" s="1026">
        <f t="shared" si="5"/>
        <v>0</v>
      </c>
      <c r="BW33" s="1026">
        <f t="shared" si="5"/>
        <v>0</v>
      </c>
      <c r="BX33" s="1026">
        <f t="shared" si="5"/>
        <v>0</v>
      </c>
      <c r="BY33" s="1026">
        <f t="shared" si="5"/>
        <v>0</v>
      </c>
      <c r="BZ33" s="1026">
        <f t="shared" si="5"/>
        <v>0</v>
      </c>
      <c r="CA33" s="1026">
        <f t="shared" si="5"/>
        <v>0</v>
      </c>
      <c r="CB33" s="1026">
        <f t="shared" si="5"/>
        <v>0</v>
      </c>
      <c r="CC33" s="1026">
        <f t="shared" si="5"/>
        <v>0</v>
      </c>
      <c r="CD33" s="1026">
        <f t="shared" si="5"/>
        <v>0</v>
      </c>
      <c r="CE33" s="1026">
        <f t="shared" si="5"/>
        <v>0</v>
      </c>
      <c r="CF33" s="1026">
        <f t="shared" si="5"/>
        <v>0</v>
      </c>
      <c r="CG33" s="1026">
        <f t="shared" si="5"/>
        <v>0</v>
      </c>
      <c r="CH33" s="1026">
        <f t="shared" si="5"/>
        <v>0</v>
      </c>
      <c r="CI33" s="1026">
        <f t="shared" si="5"/>
        <v>0</v>
      </c>
      <c r="CJ33" s="1026">
        <f t="shared" si="5"/>
        <v>0</v>
      </c>
    </row>
    <row r="34" spans="1:7" ht="15">
      <c r="A34" s="79"/>
      <c r="B34" s="16"/>
      <c r="C34" s="48"/>
      <c r="D34" s="48"/>
      <c r="E34" s="48"/>
      <c r="F34" s="39"/>
      <c r="G34" s="48"/>
    </row>
    <row r="35" spans="1:6" ht="15">
      <c r="A35" s="79"/>
      <c r="B35" s="48" t="s">
        <v>609</v>
      </c>
      <c r="C35" s="48"/>
      <c r="D35" s="48"/>
      <c r="E35" s="48"/>
      <c r="F35" s="39"/>
    </row>
    <row r="36" spans="1:88" ht="15">
      <c r="A36" s="79"/>
      <c r="B36" s="16"/>
      <c r="C36" s="16" t="s">
        <v>610</v>
      </c>
      <c r="D36" s="48"/>
      <c r="E36" s="48"/>
      <c r="F36" s="39"/>
      <c r="G36" s="48"/>
      <c r="CJ36" s="280">
        <f>SUM(O36,X36,AG36,AP36,AY36,BH36,BQ36,BZ36,CI36)</f>
        <v>0</v>
      </c>
    </row>
    <row r="37" spans="1:88" ht="15">
      <c r="A37" s="79"/>
      <c r="B37" s="16"/>
      <c r="C37" s="16" t="s">
        <v>611</v>
      </c>
      <c r="D37" s="48"/>
      <c r="E37" s="48"/>
      <c r="F37" s="39"/>
      <c r="G37" s="48"/>
      <c r="CJ37" s="280">
        <f>SUM(O37,X37,AG37,AP37,AY37,BH37,BQ37,BZ37,CI37)</f>
        <v>0</v>
      </c>
    </row>
    <row r="38" spans="1:7" ht="15">
      <c r="A38" s="79"/>
      <c r="B38" s="16"/>
      <c r="C38" s="16"/>
      <c r="D38" s="48"/>
      <c r="E38" s="48"/>
      <c r="F38" s="39"/>
      <c r="G38" s="16"/>
    </row>
    <row r="39" spans="1:88" ht="15">
      <c r="A39" s="831"/>
      <c r="B39" s="1011" t="s">
        <v>612</v>
      </c>
      <c r="C39" s="1011"/>
      <c r="D39" s="1011"/>
      <c r="E39" s="1011"/>
      <c r="F39" s="1021"/>
      <c r="G39" s="1026">
        <f>SUM(G36:G37)</f>
        <v>0</v>
      </c>
      <c r="H39" s="1026">
        <f aca="true" t="shared" si="6" ref="H39:BS39">SUM(H36:H37)</f>
        <v>0</v>
      </c>
      <c r="I39" s="1026">
        <f t="shared" si="6"/>
        <v>0</v>
      </c>
      <c r="J39" s="1026">
        <f t="shared" si="6"/>
        <v>0</v>
      </c>
      <c r="K39" s="1026">
        <f t="shared" si="6"/>
        <v>0</v>
      </c>
      <c r="L39" s="1026">
        <f t="shared" si="6"/>
        <v>0</v>
      </c>
      <c r="M39" s="1026">
        <f t="shared" si="6"/>
        <v>0</v>
      </c>
      <c r="N39" s="1026">
        <f t="shared" si="6"/>
        <v>0</v>
      </c>
      <c r="O39" s="1026">
        <f t="shared" si="6"/>
        <v>0</v>
      </c>
      <c r="P39" s="1026">
        <f t="shared" si="6"/>
        <v>0</v>
      </c>
      <c r="Q39" s="1026">
        <f t="shared" si="6"/>
        <v>0</v>
      </c>
      <c r="R39" s="1026">
        <f t="shared" si="6"/>
        <v>0</v>
      </c>
      <c r="S39" s="1026">
        <f t="shared" si="6"/>
        <v>0</v>
      </c>
      <c r="T39" s="1026">
        <f t="shared" si="6"/>
        <v>0</v>
      </c>
      <c r="U39" s="1026">
        <f t="shared" si="6"/>
        <v>0</v>
      </c>
      <c r="V39" s="1026">
        <f t="shared" si="6"/>
        <v>0</v>
      </c>
      <c r="W39" s="1026">
        <f t="shared" si="6"/>
        <v>0</v>
      </c>
      <c r="X39" s="1026">
        <f t="shared" si="6"/>
        <v>0</v>
      </c>
      <c r="Y39" s="1026">
        <f t="shared" si="6"/>
        <v>0</v>
      </c>
      <c r="Z39" s="1026">
        <f t="shared" si="6"/>
        <v>0</v>
      </c>
      <c r="AA39" s="1026">
        <f t="shared" si="6"/>
        <v>0</v>
      </c>
      <c r="AB39" s="1026">
        <f t="shared" si="6"/>
        <v>0</v>
      </c>
      <c r="AC39" s="1026">
        <f t="shared" si="6"/>
        <v>0</v>
      </c>
      <c r="AD39" s="1026">
        <f t="shared" si="6"/>
        <v>0</v>
      </c>
      <c r="AE39" s="1026">
        <f t="shared" si="6"/>
        <v>0</v>
      </c>
      <c r="AF39" s="1026">
        <f t="shared" si="6"/>
        <v>0</v>
      </c>
      <c r="AG39" s="1026">
        <f t="shared" si="6"/>
        <v>0</v>
      </c>
      <c r="AH39" s="1026">
        <f t="shared" si="6"/>
        <v>0</v>
      </c>
      <c r="AI39" s="1026">
        <f t="shared" si="6"/>
        <v>0</v>
      </c>
      <c r="AJ39" s="1026">
        <f t="shared" si="6"/>
        <v>0</v>
      </c>
      <c r="AK39" s="1026">
        <f t="shared" si="6"/>
        <v>0</v>
      </c>
      <c r="AL39" s="1026">
        <f t="shared" si="6"/>
        <v>0</v>
      </c>
      <c r="AM39" s="1026">
        <f t="shared" si="6"/>
        <v>0</v>
      </c>
      <c r="AN39" s="1026">
        <f t="shared" si="6"/>
        <v>0</v>
      </c>
      <c r="AO39" s="1026">
        <f t="shared" si="6"/>
        <v>0</v>
      </c>
      <c r="AP39" s="1026">
        <f t="shared" si="6"/>
        <v>0</v>
      </c>
      <c r="AQ39" s="1026">
        <f t="shared" si="6"/>
        <v>0</v>
      </c>
      <c r="AR39" s="1026">
        <f t="shared" si="6"/>
        <v>0</v>
      </c>
      <c r="AS39" s="1026">
        <f t="shared" si="6"/>
        <v>0</v>
      </c>
      <c r="AT39" s="1026">
        <f t="shared" si="6"/>
        <v>0</v>
      </c>
      <c r="AU39" s="1026">
        <f t="shared" si="6"/>
        <v>0</v>
      </c>
      <c r="AV39" s="1026">
        <f t="shared" si="6"/>
        <v>0</v>
      </c>
      <c r="AW39" s="1026">
        <f t="shared" si="6"/>
        <v>0</v>
      </c>
      <c r="AX39" s="1026">
        <f t="shared" si="6"/>
        <v>0</v>
      </c>
      <c r="AY39" s="1026">
        <f t="shared" si="6"/>
        <v>0</v>
      </c>
      <c r="AZ39" s="1026">
        <f t="shared" si="6"/>
        <v>0</v>
      </c>
      <c r="BA39" s="1026">
        <f t="shared" si="6"/>
        <v>0</v>
      </c>
      <c r="BB39" s="1026">
        <f t="shared" si="6"/>
        <v>0</v>
      </c>
      <c r="BC39" s="1026">
        <f t="shared" si="6"/>
        <v>0</v>
      </c>
      <c r="BD39" s="1026">
        <f t="shared" si="6"/>
        <v>0</v>
      </c>
      <c r="BE39" s="1026">
        <f t="shared" si="6"/>
        <v>0</v>
      </c>
      <c r="BF39" s="1026">
        <f t="shared" si="6"/>
        <v>0</v>
      </c>
      <c r="BG39" s="1026">
        <f t="shared" si="6"/>
        <v>0</v>
      </c>
      <c r="BH39" s="1026">
        <f t="shared" si="6"/>
        <v>0</v>
      </c>
      <c r="BI39" s="1026">
        <f t="shared" si="6"/>
        <v>0</v>
      </c>
      <c r="BJ39" s="1026">
        <f t="shared" si="6"/>
        <v>0</v>
      </c>
      <c r="BK39" s="1026">
        <f t="shared" si="6"/>
        <v>0</v>
      </c>
      <c r="BL39" s="1026">
        <f t="shared" si="6"/>
        <v>0</v>
      </c>
      <c r="BM39" s="1026">
        <f t="shared" si="6"/>
        <v>0</v>
      </c>
      <c r="BN39" s="1026">
        <f t="shared" si="6"/>
        <v>0</v>
      </c>
      <c r="BO39" s="1026">
        <f t="shared" si="6"/>
        <v>0</v>
      </c>
      <c r="BP39" s="1026">
        <f t="shared" si="6"/>
        <v>0</v>
      </c>
      <c r="BQ39" s="1026">
        <f t="shared" si="6"/>
        <v>0</v>
      </c>
      <c r="BR39" s="1026">
        <f t="shared" si="6"/>
        <v>0</v>
      </c>
      <c r="BS39" s="1026">
        <f t="shared" si="6"/>
        <v>0</v>
      </c>
      <c r="BT39" s="1026">
        <f aca="true" t="shared" si="7" ref="BT39:CJ39">SUM(BT36:BT37)</f>
        <v>0</v>
      </c>
      <c r="BU39" s="1026">
        <f t="shared" si="7"/>
        <v>0</v>
      </c>
      <c r="BV39" s="1026">
        <f t="shared" si="7"/>
        <v>0</v>
      </c>
      <c r="BW39" s="1026">
        <f t="shared" si="7"/>
        <v>0</v>
      </c>
      <c r="BX39" s="1026">
        <f t="shared" si="7"/>
        <v>0</v>
      </c>
      <c r="BY39" s="1026">
        <f t="shared" si="7"/>
        <v>0</v>
      </c>
      <c r="BZ39" s="1026">
        <f t="shared" si="7"/>
        <v>0</v>
      </c>
      <c r="CA39" s="1026">
        <f t="shared" si="7"/>
        <v>0</v>
      </c>
      <c r="CB39" s="1026">
        <f t="shared" si="7"/>
        <v>0</v>
      </c>
      <c r="CC39" s="1026">
        <f t="shared" si="7"/>
        <v>0</v>
      </c>
      <c r="CD39" s="1026">
        <f t="shared" si="7"/>
        <v>0</v>
      </c>
      <c r="CE39" s="1026">
        <f t="shared" si="7"/>
        <v>0</v>
      </c>
      <c r="CF39" s="1026">
        <f t="shared" si="7"/>
        <v>0</v>
      </c>
      <c r="CG39" s="1026">
        <f t="shared" si="7"/>
        <v>0</v>
      </c>
      <c r="CH39" s="1026">
        <f t="shared" si="7"/>
        <v>0</v>
      </c>
      <c r="CI39" s="1026">
        <f t="shared" si="7"/>
        <v>0</v>
      </c>
      <c r="CJ39" s="1026">
        <f t="shared" si="7"/>
        <v>0</v>
      </c>
    </row>
    <row r="40" spans="1:88" ht="15">
      <c r="A40" s="79"/>
      <c r="B40" s="16"/>
      <c r="C40" s="48"/>
      <c r="D40" s="48"/>
      <c r="E40" s="48"/>
      <c r="F40" s="39"/>
      <c r="G40" s="48"/>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1"/>
      <c r="BP40" s="61"/>
      <c r="BQ40" s="61"/>
      <c r="BR40" s="278"/>
      <c r="BS40" s="278"/>
      <c r="BT40" s="278"/>
      <c r="BU40" s="278"/>
      <c r="BV40" s="278"/>
      <c r="BW40" s="278"/>
      <c r="BX40" s="278"/>
      <c r="BY40" s="278"/>
      <c r="BZ40" s="278"/>
      <c r="CA40" s="61"/>
      <c r="CB40" s="61"/>
      <c r="CC40" s="61"/>
      <c r="CD40" s="61"/>
      <c r="CE40" s="61"/>
      <c r="CF40" s="61"/>
      <c r="CG40" s="61"/>
      <c r="CH40" s="61"/>
      <c r="CI40" s="61"/>
      <c r="CJ40" s="278"/>
    </row>
    <row r="41" spans="1:88" ht="15">
      <c r="A41" s="831"/>
      <c r="B41" s="1011" t="s">
        <v>613</v>
      </c>
      <c r="C41" s="1011"/>
      <c r="D41" s="1011"/>
      <c r="E41" s="1011"/>
      <c r="F41" s="1021"/>
      <c r="G41" s="1026">
        <v>0</v>
      </c>
      <c r="H41" s="1026">
        <v>0</v>
      </c>
      <c r="I41" s="1026">
        <v>0</v>
      </c>
      <c r="J41" s="1026">
        <v>0</v>
      </c>
      <c r="K41" s="1026">
        <v>0</v>
      </c>
      <c r="L41" s="1026">
        <v>0</v>
      </c>
      <c r="M41" s="1026">
        <v>0</v>
      </c>
      <c r="N41" s="1026">
        <v>0</v>
      </c>
      <c r="O41" s="1026">
        <v>0</v>
      </c>
      <c r="P41" s="1026">
        <v>0</v>
      </c>
      <c r="Q41" s="1026">
        <v>0</v>
      </c>
      <c r="R41" s="1026">
        <v>0</v>
      </c>
      <c r="S41" s="1026">
        <v>0</v>
      </c>
      <c r="T41" s="1026">
        <v>0</v>
      </c>
      <c r="U41" s="1026">
        <v>0</v>
      </c>
      <c r="V41" s="1026">
        <v>0</v>
      </c>
      <c r="W41" s="1026">
        <v>0</v>
      </c>
      <c r="X41" s="1026">
        <v>0</v>
      </c>
      <c r="Y41" s="1026">
        <v>0</v>
      </c>
      <c r="Z41" s="1026">
        <v>0</v>
      </c>
      <c r="AA41" s="1026">
        <v>0</v>
      </c>
      <c r="AB41" s="1026">
        <v>0</v>
      </c>
      <c r="AC41" s="1026">
        <v>0</v>
      </c>
      <c r="AD41" s="1026">
        <v>0</v>
      </c>
      <c r="AE41" s="1026">
        <v>0</v>
      </c>
      <c r="AF41" s="1026">
        <v>0</v>
      </c>
      <c r="AG41" s="1026">
        <v>0</v>
      </c>
      <c r="AH41" s="1026">
        <v>0</v>
      </c>
      <c r="AI41" s="1026">
        <v>0</v>
      </c>
      <c r="AJ41" s="1026">
        <v>0</v>
      </c>
      <c r="AK41" s="1026">
        <v>0</v>
      </c>
      <c r="AL41" s="1026">
        <v>0</v>
      </c>
      <c r="AM41" s="1026">
        <v>0</v>
      </c>
      <c r="AN41" s="1026">
        <v>0</v>
      </c>
      <c r="AO41" s="1026">
        <v>0</v>
      </c>
      <c r="AP41" s="1026">
        <v>0</v>
      </c>
      <c r="AQ41" s="1026">
        <v>0</v>
      </c>
      <c r="AR41" s="1026">
        <v>0</v>
      </c>
      <c r="AS41" s="1026">
        <v>0</v>
      </c>
      <c r="AT41" s="1026">
        <v>0</v>
      </c>
      <c r="AU41" s="1026">
        <v>0</v>
      </c>
      <c r="AV41" s="1026">
        <v>0</v>
      </c>
      <c r="AW41" s="1026">
        <v>0</v>
      </c>
      <c r="AX41" s="1026">
        <v>0</v>
      </c>
      <c r="AY41" s="1026">
        <v>0</v>
      </c>
      <c r="AZ41" s="1026">
        <v>0</v>
      </c>
      <c r="BA41" s="1026">
        <v>0</v>
      </c>
      <c r="BB41" s="1026">
        <v>0</v>
      </c>
      <c r="BC41" s="1026">
        <v>0</v>
      </c>
      <c r="BD41" s="1026">
        <v>0</v>
      </c>
      <c r="BE41" s="1026">
        <v>0</v>
      </c>
      <c r="BF41" s="1026">
        <v>0</v>
      </c>
      <c r="BG41" s="1026">
        <v>0</v>
      </c>
      <c r="BH41" s="1026">
        <v>0</v>
      </c>
      <c r="BI41" s="1026">
        <v>0</v>
      </c>
      <c r="BJ41" s="1026">
        <v>0</v>
      </c>
      <c r="BK41" s="1026">
        <v>0</v>
      </c>
      <c r="BL41" s="1026">
        <v>0</v>
      </c>
      <c r="BM41" s="1026">
        <v>0</v>
      </c>
      <c r="BN41" s="1026">
        <v>0</v>
      </c>
      <c r="BO41" s="1026">
        <v>0</v>
      </c>
      <c r="BP41" s="1026">
        <v>0</v>
      </c>
      <c r="BQ41" s="1026">
        <v>0</v>
      </c>
      <c r="BR41" s="1026">
        <v>0</v>
      </c>
      <c r="BS41" s="1026">
        <v>0</v>
      </c>
      <c r="BT41" s="1026">
        <v>0</v>
      </c>
      <c r="BU41" s="1026">
        <v>0</v>
      </c>
      <c r="BV41" s="1026">
        <v>0</v>
      </c>
      <c r="BW41" s="1026">
        <v>0</v>
      </c>
      <c r="BX41" s="1026">
        <v>0</v>
      </c>
      <c r="BY41" s="1026">
        <v>0</v>
      </c>
      <c r="BZ41" s="1026">
        <v>0</v>
      </c>
      <c r="CA41" s="1026">
        <v>0</v>
      </c>
      <c r="CB41" s="1026">
        <v>0</v>
      </c>
      <c r="CC41" s="1026">
        <v>0</v>
      </c>
      <c r="CD41" s="1026">
        <v>0</v>
      </c>
      <c r="CE41" s="1026">
        <v>0</v>
      </c>
      <c r="CF41" s="1026">
        <v>0</v>
      </c>
      <c r="CG41" s="1026">
        <v>0</v>
      </c>
      <c r="CH41" s="1026">
        <v>0</v>
      </c>
      <c r="CI41" s="1026">
        <v>0</v>
      </c>
      <c r="CJ41" s="1026">
        <v>0</v>
      </c>
    </row>
    <row r="42" spans="1:6" ht="15">
      <c r="A42" s="79"/>
      <c r="B42" s="48"/>
      <c r="C42" s="48"/>
      <c r="D42" s="48"/>
      <c r="E42" s="48"/>
      <c r="F42" s="39"/>
    </row>
    <row r="43" spans="1:6" ht="15">
      <c r="A43" s="79"/>
      <c r="B43" s="16"/>
      <c r="C43" s="48"/>
      <c r="D43" s="48"/>
      <c r="E43" s="48"/>
      <c r="F43" s="39"/>
    </row>
    <row r="44" spans="1:88" ht="15">
      <c r="A44" s="1011"/>
      <c r="B44" s="1011" t="s">
        <v>614</v>
      </c>
      <c r="C44" s="1011"/>
      <c r="D44" s="1011"/>
      <c r="E44" s="1011"/>
      <c r="F44" s="1021"/>
      <c r="G44" s="1025">
        <f>SUM(G13,G33,G39,G41)</f>
        <v>0</v>
      </c>
      <c r="H44" s="1025">
        <f aca="true" t="shared" si="8" ref="H44:BS44">SUM(H13,H33,H39,H41)</f>
        <v>0</v>
      </c>
      <c r="I44" s="1025">
        <f t="shared" si="8"/>
        <v>0</v>
      </c>
      <c r="J44" s="1025">
        <f t="shared" si="8"/>
        <v>0</v>
      </c>
      <c r="K44" s="1025">
        <f t="shared" si="8"/>
        <v>0</v>
      </c>
      <c r="L44" s="1025">
        <f t="shared" si="8"/>
        <v>0</v>
      </c>
      <c r="M44" s="1025">
        <f t="shared" si="8"/>
        <v>0</v>
      </c>
      <c r="N44" s="1025">
        <f t="shared" si="8"/>
        <v>0</v>
      </c>
      <c r="O44" s="1025">
        <f t="shared" si="8"/>
        <v>0</v>
      </c>
      <c r="P44" s="1025">
        <f t="shared" si="8"/>
        <v>0</v>
      </c>
      <c r="Q44" s="1025">
        <f t="shared" si="8"/>
        <v>0</v>
      </c>
      <c r="R44" s="1025">
        <f t="shared" si="8"/>
        <v>0</v>
      </c>
      <c r="S44" s="1025">
        <f t="shared" si="8"/>
        <v>0</v>
      </c>
      <c r="T44" s="1025">
        <f t="shared" si="8"/>
        <v>0</v>
      </c>
      <c r="U44" s="1025">
        <f t="shared" si="8"/>
        <v>0</v>
      </c>
      <c r="V44" s="1025">
        <f t="shared" si="8"/>
        <v>0</v>
      </c>
      <c r="W44" s="1025">
        <f t="shared" si="8"/>
        <v>0</v>
      </c>
      <c r="X44" s="1025">
        <f t="shared" si="8"/>
        <v>0</v>
      </c>
      <c r="Y44" s="1025">
        <f t="shared" si="8"/>
        <v>0</v>
      </c>
      <c r="Z44" s="1025">
        <f t="shared" si="8"/>
        <v>0</v>
      </c>
      <c r="AA44" s="1025">
        <f t="shared" si="8"/>
        <v>0</v>
      </c>
      <c r="AB44" s="1025">
        <f t="shared" si="8"/>
        <v>0</v>
      </c>
      <c r="AC44" s="1025">
        <f t="shared" si="8"/>
        <v>0</v>
      </c>
      <c r="AD44" s="1025">
        <f t="shared" si="8"/>
        <v>0</v>
      </c>
      <c r="AE44" s="1025">
        <f t="shared" si="8"/>
        <v>0</v>
      </c>
      <c r="AF44" s="1025">
        <f t="shared" si="8"/>
        <v>0</v>
      </c>
      <c r="AG44" s="1025">
        <f t="shared" si="8"/>
        <v>0</v>
      </c>
      <c r="AH44" s="1025">
        <f t="shared" si="8"/>
        <v>0</v>
      </c>
      <c r="AI44" s="1025">
        <f t="shared" si="8"/>
        <v>0</v>
      </c>
      <c r="AJ44" s="1025">
        <f t="shared" si="8"/>
        <v>0</v>
      </c>
      <c r="AK44" s="1025">
        <f t="shared" si="8"/>
        <v>0</v>
      </c>
      <c r="AL44" s="1025">
        <f t="shared" si="8"/>
        <v>0</v>
      </c>
      <c r="AM44" s="1025">
        <f t="shared" si="8"/>
        <v>0</v>
      </c>
      <c r="AN44" s="1025">
        <f t="shared" si="8"/>
        <v>0</v>
      </c>
      <c r="AO44" s="1025">
        <f t="shared" si="8"/>
        <v>0</v>
      </c>
      <c r="AP44" s="1025">
        <f t="shared" si="8"/>
        <v>0</v>
      </c>
      <c r="AQ44" s="1025">
        <f t="shared" si="8"/>
        <v>0</v>
      </c>
      <c r="AR44" s="1025">
        <f t="shared" si="8"/>
        <v>0</v>
      </c>
      <c r="AS44" s="1025">
        <f t="shared" si="8"/>
        <v>0</v>
      </c>
      <c r="AT44" s="1025">
        <f t="shared" si="8"/>
        <v>0</v>
      </c>
      <c r="AU44" s="1025">
        <f t="shared" si="8"/>
        <v>0</v>
      </c>
      <c r="AV44" s="1025">
        <f t="shared" si="8"/>
        <v>0</v>
      </c>
      <c r="AW44" s="1025">
        <f t="shared" si="8"/>
        <v>0</v>
      </c>
      <c r="AX44" s="1025">
        <f t="shared" si="8"/>
        <v>0</v>
      </c>
      <c r="AY44" s="1025">
        <f t="shared" si="8"/>
        <v>0</v>
      </c>
      <c r="AZ44" s="1025">
        <f t="shared" si="8"/>
        <v>0</v>
      </c>
      <c r="BA44" s="1025">
        <f t="shared" si="8"/>
        <v>0</v>
      </c>
      <c r="BB44" s="1025">
        <f t="shared" si="8"/>
        <v>0</v>
      </c>
      <c r="BC44" s="1025">
        <f t="shared" si="8"/>
        <v>0</v>
      </c>
      <c r="BD44" s="1025">
        <f t="shared" si="8"/>
        <v>0</v>
      </c>
      <c r="BE44" s="1025">
        <f t="shared" si="8"/>
        <v>0</v>
      </c>
      <c r="BF44" s="1025">
        <f t="shared" si="8"/>
        <v>0</v>
      </c>
      <c r="BG44" s="1025">
        <f t="shared" si="8"/>
        <v>0</v>
      </c>
      <c r="BH44" s="1025">
        <f t="shared" si="8"/>
        <v>0</v>
      </c>
      <c r="BI44" s="1025">
        <f t="shared" si="8"/>
        <v>0</v>
      </c>
      <c r="BJ44" s="1025">
        <f t="shared" si="8"/>
        <v>0</v>
      </c>
      <c r="BK44" s="1025">
        <f t="shared" si="8"/>
        <v>0</v>
      </c>
      <c r="BL44" s="1025">
        <f t="shared" si="8"/>
        <v>0</v>
      </c>
      <c r="BM44" s="1025">
        <f t="shared" si="8"/>
        <v>0</v>
      </c>
      <c r="BN44" s="1025">
        <f t="shared" si="8"/>
        <v>0</v>
      </c>
      <c r="BO44" s="1025">
        <f t="shared" si="8"/>
        <v>0</v>
      </c>
      <c r="BP44" s="1025">
        <f t="shared" si="8"/>
        <v>0</v>
      </c>
      <c r="BQ44" s="1025">
        <f t="shared" si="8"/>
        <v>0</v>
      </c>
      <c r="BR44" s="1025">
        <f t="shared" si="8"/>
        <v>0</v>
      </c>
      <c r="BS44" s="1025">
        <f t="shared" si="8"/>
        <v>0</v>
      </c>
      <c r="BT44" s="1025">
        <f aca="true" t="shared" si="9" ref="BT44:CJ44">SUM(BT13,BT33,BT39,BT41)</f>
        <v>0</v>
      </c>
      <c r="BU44" s="1025">
        <f t="shared" si="9"/>
        <v>0</v>
      </c>
      <c r="BV44" s="1025">
        <f t="shared" si="9"/>
        <v>0</v>
      </c>
      <c r="BW44" s="1025">
        <f t="shared" si="9"/>
        <v>0</v>
      </c>
      <c r="BX44" s="1025">
        <f t="shared" si="9"/>
        <v>0</v>
      </c>
      <c r="BY44" s="1025">
        <f t="shared" si="9"/>
        <v>0</v>
      </c>
      <c r="BZ44" s="1025">
        <f t="shared" si="9"/>
        <v>0</v>
      </c>
      <c r="CA44" s="1025">
        <f t="shared" si="9"/>
        <v>0</v>
      </c>
      <c r="CB44" s="1025">
        <f t="shared" si="9"/>
        <v>0</v>
      </c>
      <c r="CC44" s="1025">
        <f t="shared" si="9"/>
        <v>0</v>
      </c>
      <c r="CD44" s="1025">
        <f t="shared" si="9"/>
        <v>0</v>
      </c>
      <c r="CE44" s="1025">
        <f t="shared" si="9"/>
        <v>0</v>
      </c>
      <c r="CF44" s="1025">
        <f t="shared" si="9"/>
        <v>0</v>
      </c>
      <c r="CG44" s="1025">
        <f t="shared" si="9"/>
        <v>0</v>
      </c>
      <c r="CH44" s="1025">
        <f t="shared" si="9"/>
        <v>0</v>
      </c>
      <c r="CI44" s="1025">
        <f t="shared" si="9"/>
        <v>0</v>
      </c>
      <c r="CJ44" s="1025">
        <f t="shared" si="9"/>
        <v>0</v>
      </c>
    </row>
    <row r="45" spans="1:88" ht="15">
      <c r="A45" s="48"/>
      <c r="B45" s="48"/>
      <c r="C45" s="48"/>
      <c r="D45" s="48"/>
      <c r="E45" s="48"/>
      <c r="F45" s="39"/>
      <c r="G45" s="48"/>
      <c r="H45" s="48"/>
      <c r="I45" s="48"/>
      <c r="J45" s="48"/>
      <c r="K45" s="48"/>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283"/>
      <c r="BS45" s="283"/>
      <c r="BT45" s="283"/>
      <c r="BU45" s="283"/>
      <c r="BV45" s="283"/>
      <c r="BW45" s="283"/>
      <c r="BX45" s="283"/>
      <c r="BY45" s="283"/>
      <c r="BZ45" s="283"/>
      <c r="CA45" s="48"/>
      <c r="CB45" s="48"/>
      <c r="CC45" s="48"/>
      <c r="CD45" s="48"/>
      <c r="CE45" s="48"/>
      <c r="CF45" s="48"/>
      <c r="CG45" s="48"/>
      <c r="CH45" s="48"/>
      <c r="CI45" s="48"/>
      <c r="CJ45" s="283"/>
    </row>
    <row r="46" spans="1:88" ht="15">
      <c r="A46" s="79" t="s">
        <v>615</v>
      </c>
      <c r="B46" s="16"/>
      <c r="C46" s="48"/>
      <c r="D46" s="48"/>
      <c r="E46" s="48"/>
      <c r="F46" s="39"/>
      <c r="G46" s="48"/>
      <c r="H46" s="48"/>
      <c r="I46" s="61"/>
      <c r="J46" s="61"/>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1"/>
      <c r="BP46" s="61"/>
      <c r="BQ46" s="61"/>
      <c r="BR46" s="278"/>
      <c r="BS46" s="278"/>
      <c r="BT46" s="278"/>
      <c r="BU46" s="278"/>
      <c r="BV46" s="278"/>
      <c r="BW46" s="278"/>
      <c r="BX46" s="278"/>
      <c r="BY46" s="278"/>
      <c r="BZ46" s="278"/>
      <c r="CA46" s="61"/>
      <c r="CB46" s="61"/>
      <c r="CC46" s="61"/>
      <c r="CD46" s="61"/>
      <c r="CE46" s="61"/>
      <c r="CF46" s="61"/>
      <c r="CG46" s="61"/>
      <c r="CH46" s="61"/>
      <c r="CI46" s="61"/>
      <c r="CJ46" s="278"/>
    </row>
    <row r="47" spans="1:88" ht="15">
      <c r="A47" s="79"/>
      <c r="B47" s="16" t="s">
        <v>616</v>
      </c>
      <c r="C47" s="48"/>
      <c r="D47" s="48"/>
      <c r="E47" s="48"/>
      <c r="F47" s="39"/>
      <c r="G47" s="48"/>
      <c r="H47" s="48"/>
      <c r="CJ47" s="280">
        <f>SUM(O47,X47,AG47,AP47,AY47,BH47,BQ47,BZ47,CI47)</f>
        <v>0</v>
      </c>
    </row>
    <row r="48" spans="1:88" ht="15">
      <c r="A48" s="79"/>
      <c r="B48" s="16" t="s">
        <v>617</v>
      </c>
      <c r="C48" s="48"/>
      <c r="D48" s="48"/>
      <c r="E48" s="48"/>
      <c r="F48" s="39"/>
      <c r="CJ48" s="280">
        <f>SUM(O48,X48,AG48,AP48,AY48,BH48,BQ48,BZ48,CI48)</f>
        <v>0</v>
      </c>
    </row>
    <row r="49" spans="1:88" ht="15">
      <c r="A49" s="831"/>
      <c r="B49" s="1011" t="s">
        <v>614</v>
      </c>
      <c r="C49" s="1011"/>
      <c r="D49" s="1011"/>
      <c r="E49" s="1011"/>
      <c r="F49" s="1021"/>
      <c r="G49" s="1024">
        <f>SUM(G47:G48)</f>
        <v>0</v>
      </c>
      <c r="H49" s="1024">
        <f aca="true" t="shared" si="10" ref="H49:BS49">SUM(H47:H48)</f>
        <v>0</v>
      </c>
      <c r="I49" s="1024">
        <f t="shared" si="10"/>
        <v>0</v>
      </c>
      <c r="J49" s="1024">
        <f t="shared" si="10"/>
        <v>0</v>
      </c>
      <c r="K49" s="1024">
        <f t="shared" si="10"/>
        <v>0</v>
      </c>
      <c r="L49" s="1024">
        <f t="shared" si="10"/>
        <v>0</v>
      </c>
      <c r="M49" s="1024">
        <f t="shared" si="10"/>
        <v>0</v>
      </c>
      <c r="N49" s="1024">
        <f t="shared" si="10"/>
        <v>0</v>
      </c>
      <c r="O49" s="1024">
        <f t="shared" si="10"/>
        <v>0</v>
      </c>
      <c r="P49" s="1024">
        <f t="shared" si="10"/>
        <v>0</v>
      </c>
      <c r="Q49" s="1024">
        <f t="shared" si="10"/>
        <v>0</v>
      </c>
      <c r="R49" s="1024">
        <f t="shared" si="10"/>
        <v>0</v>
      </c>
      <c r="S49" s="1024">
        <f t="shared" si="10"/>
        <v>0</v>
      </c>
      <c r="T49" s="1024">
        <f t="shared" si="10"/>
        <v>0</v>
      </c>
      <c r="U49" s="1024">
        <f t="shared" si="10"/>
        <v>0</v>
      </c>
      <c r="V49" s="1024">
        <f t="shared" si="10"/>
        <v>0</v>
      </c>
      <c r="W49" s="1024">
        <f t="shared" si="10"/>
        <v>0</v>
      </c>
      <c r="X49" s="1024">
        <f t="shared" si="10"/>
        <v>0</v>
      </c>
      <c r="Y49" s="1024">
        <f t="shared" si="10"/>
        <v>0</v>
      </c>
      <c r="Z49" s="1024">
        <f t="shared" si="10"/>
        <v>0</v>
      </c>
      <c r="AA49" s="1024">
        <f t="shared" si="10"/>
        <v>0</v>
      </c>
      <c r="AB49" s="1024">
        <f t="shared" si="10"/>
        <v>0</v>
      </c>
      <c r="AC49" s="1024">
        <f t="shared" si="10"/>
        <v>0</v>
      </c>
      <c r="AD49" s="1024">
        <f t="shared" si="10"/>
        <v>0</v>
      </c>
      <c r="AE49" s="1024">
        <f t="shared" si="10"/>
        <v>0</v>
      </c>
      <c r="AF49" s="1024">
        <f t="shared" si="10"/>
        <v>0</v>
      </c>
      <c r="AG49" s="1024">
        <f t="shared" si="10"/>
        <v>0</v>
      </c>
      <c r="AH49" s="1024">
        <f t="shared" si="10"/>
        <v>0</v>
      </c>
      <c r="AI49" s="1024">
        <f t="shared" si="10"/>
        <v>0</v>
      </c>
      <c r="AJ49" s="1024">
        <f t="shared" si="10"/>
        <v>0</v>
      </c>
      <c r="AK49" s="1024">
        <f t="shared" si="10"/>
        <v>0</v>
      </c>
      <c r="AL49" s="1024">
        <f t="shared" si="10"/>
        <v>0</v>
      </c>
      <c r="AM49" s="1024">
        <f t="shared" si="10"/>
        <v>0</v>
      </c>
      <c r="AN49" s="1024">
        <f t="shared" si="10"/>
        <v>0</v>
      </c>
      <c r="AO49" s="1024">
        <f t="shared" si="10"/>
        <v>0</v>
      </c>
      <c r="AP49" s="1024">
        <f t="shared" si="10"/>
        <v>0</v>
      </c>
      <c r="AQ49" s="1024">
        <f t="shared" si="10"/>
        <v>0</v>
      </c>
      <c r="AR49" s="1024">
        <f t="shared" si="10"/>
        <v>0</v>
      </c>
      <c r="AS49" s="1024">
        <f t="shared" si="10"/>
        <v>0</v>
      </c>
      <c r="AT49" s="1024">
        <f t="shared" si="10"/>
        <v>0</v>
      </c>
      <c r="AU49" s="1024">
        <f t="shared" si="10"/>
        <v>0</v>
      </c>
      <c r="AV49" s="1024">
        <f t="shared" si="10"/>
        <v>0</v>
      </c>
      <c r="AW49" s="1024">
        <f t="shared" si="10"/>
        <v>0</v>
      </c>
      <c r="AX49" s="1024">
        <f t="shared" si="10"/>
        <v>0</v>
      </c>
      <c r="AY49" s="1024">
        <f t="shared" si="10"/>
        <v>0</v>
      </c>
      <c r="AZ49" s="1024">
        <f t="shared" si="10"/>
        <v>0</v>
      </c>
      <c r="BA49" s="1024">
        <f t="shared" si="10"/>
        <v>0</v>
      </c>
      <c r="BB49" s="1024">
        <f t="shared" si="10"/>
        <v>0</v>
      </c>
      <c r="BC49" s="1024">
        <f t="shared" si="10"/>
        <v>0</v>
      </c>
      <c r="BD49" s="1024">
        <f t="shared" si="10"/>
        <v>0</v>
      </c>
      <c r="BE49" s="1024">
        <f t="shared" si="10"/>
        <v>0</v>
      </c>
      <c r="BF49" s="1024">
        <f t="shared" si="10"/>
        <v>0</v>
      </c>
      <c r="BG49" s="1024">
        <f t="shared" si="10"/>
        <v>0</v>
      </c>
      <c r="BH49" s="1024">
        <f t="shared" si="10"/>
        <v>0</v>
      </c>
      <c r="BI49" s="1024">
        <f t="shared" si="10"/>
        <v>0</v>
      </c>
      <c r="BJ49" s="1024">
        <f t="shared" si="10"/>
        <v>0</v>
      </c>
      <c r="BK49" s="1024">
        <f t="shared" si="10"/>
        <v>0</v>
      </c>
      <c r="BL49" s="1024">
        <f t="shared" si="10"/>
        <v>0</v>
      </c>
      <c r="BM49" s="1024">
        <f t="shared" si="10"/>
        <v>0</v>
      </c>
      <c r="BN49" s="1024">
        <f t="shared" si="10"/>
        <v>0</v>
      </c>
      <c r="BO49" s="1024">
        <f t="shared" si="10"/>
        <v>0</v>
      </c>
      <c r="BP49" s="1024">
        <f t="shared" si="10"/>
        <v>0</v>
      </c>
      <c r="BQ49" s="1024">
        <f t="shared" si="10"/>
        <v>0</v>
      </c>
      <c r="BR49" s="1024">
        <f t="shared" si="10"/>
        <v>0</v>
      </c>
      <c r="BS49" s="1024">
        <f t="shared" si="10"/>
        <v>0</v>
      </c>
      <c r="BT49" s="1024">
        <f aca="true" t="shared" si="11" ref="BT49:CJ49">SUM(BT47:BT48)</f>
        <v>0</v>
      </c>
      <c r="BU49" s="1024">
        <f t="shared" si="11"/>
        <v>0</v>
      </c>
      <c r="BV49" s="1024">
        <f t="shared" si="11"/>
        <v>0</v>
      </c>
      <c r="BW49" s="1024">
        <f t="shared" si="11"/>
        <v>0</v>
      </c>
      <c r="BX49" s="1024">
        <f t="shared" si="11"/>
        <v>0</v>
      </c>
      <c r="BY49" s="1024">
        <f t="shared" si="11"/>
        <v>0</v>
      </c>
      <c r="BZ49" s="1024">
        <f t="shared" si="11"/>
        <v>0</v>
      </c>
      <c r="CA49" s="1024">
        <f t="shared" si="11"/>
        <v>0</v>
      </c>
      <c r="CB49" s="1024">
        <f t="shared" si="11"/>
        <v>0</v>
      </c>
      <c r="CC49" s="1024">
        <f t="shared" si="11"/>
        <v>0</v>
      </c>
      <c r="CD49" s="1024">
        <f t="shared" si="11"/>
        <v>0</v>
      </c>
      <c r="CE49" s="1024">
        <f t="shared" si="11"/>
        <v>0</v>
      </c>
      <c r="CF49" s="1024">
        <f t="shared" si="11"/>
        <v>0</v>
      </c>
      <c r="CG49" s="1024">
        <f t="shared" si="11"/>
        <v>0</v>
      </c>
      <c r="CH49" s="1024">
        <f t="shared" si="11"/>
        <v>0</v>
      </c>
      <c r="CI49" s="1024">
        <f t="shared" si="11"/>
        <v>0</v>
      </c>
      <c r="CJ49" s="1024">
        <f t="shared" si="11"/>
        <v>0</v>
      </c>
    </row>
    <row r="50" spans="1:6" ht="15">
      <c r="A50" s="79"/>
      <c r="B50" s="16"/>
      <c r="C50" s="48"/>
      <c r="D50" s="48"/>
      <c r="E50" s="48"/>
      <c r="F50" s="39"/>
    </row>
  </sheetData>
  <mergeCells count="83">
    <mergeCell ref="A6:F9"/>
    <mergeCell ref="CH7:CH8"/>
    <mergeCell ref="CJ6:CJ9"/>
    <mergeCell ref="L7:L8"/>
    <mergeCell ref="N7:N8"/>
    <mergeCell ref="U7:U8"/>
    <mergeCell ref="W7:W8"/>
    <mergeCell ref="AD7:AD8"/>
    <mergeCell ref="AF7:AF8"/>
    <mergeCell ref="AM7:AM8"/>
    <mergeCell ref="AO7:AO8"/>
    <mergeCell ref="AV7:AV8"/>
    <mergeCell ref="AX7:AX8"/>
    <mergeCell ref="BE7:BE8"/>
    <mergeCell ref="BG7:BG8"/>
    <mergeCell ref="BN7:BN8"/>
    <mergeCell ref="BO7:BO8"/>
    <mergeCell ref="BX7:BX8"/>
    <mergeCell ref="BP7:BP8"/>
    <mergeCell ref="BW7:BW8"/>
    <mergeCell ref="BR7:BR8"/>
    <mergeCell ref="BS7:BS8"/>
    <mergeCell ref="BT7:BV7"/>
    <mergeCell ref="BQ7:BQ8"/>
    <mergeCell ref="CA7:CA8"/>
    <mergeCell ref="CB7:CB8"/>
    <mergeCell ref="CC7:CE7"/>
    <mergeCell ref="BT9:BV9"/>
    <mergeCell ref="BZ7:BZ8"/>
    <mergeCell ref="CA6:CI6"/>
    <mergeCell ref="Q7:Q8"/>
    <mergeCell ref="R7:T7"/>
    <mergeCell ref="Y7:Y8"/>
    <mergeCell ref="Z7:Z8"/>
    <mergeCell ref="AA7:AC7"/>
    <mergeCell ref="AG7:AG8"/>
    <mergeCell ref="AH7:AH8"/>
    <mergeCell ref="AI7:AI8"/>
    <mergeCell ref="AJ7:AL7"/>
    <mergeCell ref="AZ6:BH6"/>
    <mergeCell ref="BI6:BQ6"/>
    <mergeCell ref="AP7:AP8"/>
    <mergeCell ref="BK7:BM7"/>
    <mergeCell ref="BJ7:BJ8"/>
    <mergeCell ref="BR6:BZ6"/>
    <mergeCell ref="CI7:CI8"/>
    <mergeCell ref="G6:O6"/>
    <mergeCell ref="P6:X6"/>
    <mergeCell ref="Y6:AG6"/>
    <mergeCell ref="AH6:AP6"/>
    <mergeCell ref="AQ6:AY6"/>
    <mergeCell ref="P7:P8"/>
    <mergeCell ref="CG7:CG8"/>
    <mergeCell ref="AN7:AN8"/>
    <mergeCell ref="AW7:AW8"/>
    <mergeCell ref="BF7:BF8"/>
    <mergeCell ref="BI7:BI8"/>
    <mergeCell ref="BB7:BD7"/>
    <mergeCell ref="AR7:AR8"/>
    <mergeCell ref="AZ7:AZ8"/>
    <mergeCell ref="AQ7:AQ8"/>
    <mergeCell ref="G7:G8"/>
    <mergeCell ref="H7:H8"/>
    <mergeCell ref="I7:K7"/>
    <mergeCell ref="O7:O8"/>
    <mergeCell ref="R9:T9"/>
    <mergeCell ref="M7:M8"/>
    <mergeCell ref="AS7:AU7"/>
    <mergeCell ref="AY7:AY8"/>
    <mergeCell ref="CF7:CF8"/>
    <mergeCell ref="I9:K9"/>
    <mergeCell ref="BA7:BA8"/>
    <mergeCell ref="BH7:BH8"/>
    <mergeCell ref="X7:X8"/>
    <mergeCell ref="AA9:AC9"/>
    <mergeCell ref="AJ9:AL9"/>
    <mergeCell ref="AS9:AU9"/>
    <mergeCell ref="BB9:BD9"/>
    <mergeCell ref="V7:V8"/>
    <mergeCell ref="AE7:AE8"/>
    <mergeCell ref="BY7:BY8"/>
    <mergeCell ref="BK9:BM9"/>
    <mergeCell ref="CC9:CE9"/>
  </mergeCells>
  <printOptions/>
  <pageMargins left="0.7" right="0.7" top="0.75" bottom="0.75" header="0.3" footer="0.3"/>
  <pageSetup fitToHeight="0" fitToWidth="1" horizontalDpi="600" verticalDpi="600" orientation="landscape" paperSize="9" scale="1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F0000"/>
    <pageSetUpPr fitToPage="1"/>
  </sheetPr>
  <dimension ref="A1:BJ45"/>
  <sheetViews>
    <sheetView view="pageBreakPreview" zoomScale="60" workbookViewId="0" topLeftCell="AC1"/>
  </sheetViews>
  <sheetFormatPr defaultColWidth="9.140625" defaultRowHeight="15"/>
  <cols>
    <col min="1" max="1" width="6.28125" style="1" customWidth="1"/>
    <col min="2" max="2" width="2.8515625" style="1" customWidth="1"/>
    <col min="3" max="3" width="5.421875" style="1" customWidth="1"/>
    <col min="4" max="4" width="9.140625" style="1" customWidth="1"/>
    <col min="5" max="5" width="16.8515625" style="1" customWidth="1"/>
    <col min="6" max="6" width="32.28125" style="1" customWidth="1"/>
    <col min="7" max="8" width="19.421875" style="6" customWidth="1"/>
    <col min="9" max="9" width="25.7109375" style="1" customWidth="1"/>
    <col min="10" max="10" width="20.421875" style="1" customWidth="1"/>
    <col min="11" max="11" width="14.8515625" style="1" bestFit="1" customWidth="1"/>
    <col min="12" max="12" width="20.421875" style="1" bestFit="1" customWidth="1"/>
    <col min="13" max="14" width="20.421875" style="1" customWidth="1"/>
    <col min="15" max="15" width="14.8515625" style="1" bestFit="1" customWidth="1"/>
    <col min="16" max="16" width="20.421875" style="1" bestFit="1" customWidth="1"/>
    <col min="17" max="18" width="20.421875" style="1" customWidth="1"/>
    <col min="19" max="19" width="14.8515625" style="1" bestFit="1" customWidth="1"/>
    <col min="20" max="20" width="20.421875" style="1" bestFit="1" customWidth="1"/>
    <col min="21" max="21" width="20.421875" style="1" customWidth="1"/>
    <col min="22" max="22" width="20.7109375" style="1" customWidth="1"/>
    <col min="23" max="23" width="14.8515625" style="1" bestFit="1" customWidth="1"/>
    <col min="24" max="24" width="20.421875" style="1" bestFit="1" customWidth="1"/>
    <col min="25" max="26" width="20.421875" style="1" customWidth="1"/>
    <col min="27" max="27" width="14.8515625" style="1" bestFit="1" customWidth="1"/>
    <col min="28" max="28" width="20.421875" style="1" bestFit="1" customWidth="1"/>
    <col min="29" max="30" width="20.421875" style="1" customWidth="1"/>
    <col min="31" max="31" width="14.8515625" style="1" bestFit="1" customWidth="1"/>
    <col min="32" max="32" width="20.421875" style="1" bestFit="1" customWidth="1"/>
    <col min="33" max="34" width="20.421875" style="1" customWidth="1"/>
    <col min="35" max="35" width="14.8515625" style="1" bestFit="1" customWidth="1"/>
    <col min="36" max="36" width="20.421875" style="1" bestFit="1" customWidth="1"/>
    <col min="37" max="38" width="20.421875" style="1" customWidth="1"/>
    <col min="39" max="39" width="14.8515625" style="1" bestFit="1" customWidth="1"/>
    <col min="40" max="40" width="20.421875" style="1" bestFit="1" customWidth="1"/>
    <col min="41" max="42" width="20.421875" style="1" customWidth="1"/>
    <col min="43" max="43" width="11.28125" style="279" customWidth="1"/>
    <col min="44" max="16384" width="9.140625" style="1" customWidth="1"/>
  </cols>
  <sheetData>
    <row r="1" spans="1:55" ht="15">
      <c r="A1" s="1" t="s">
        <v>486</v>
      </c>
      <c r="B1" s="1"/>
      <c r="C1" s="1"/>
      <c r="D1" s="1"/>
      <c r="E1" s="1">
        <f>'S1_DB NOT PAA CV'!B1</f>
        <v>0</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279"/>
      <c r="AR1" s="1"/>
      <c r="AS1" s="1"/>
      <c r="AT1" s="1"/>
      <c r="AU1" s="1"/>
      <c r="AV1" s="1"/>
      <c r="AW1" s="1"/>
      <c r="AX1" s="1"/>
      <c r="AY1" s="1"/>
      <c r="AZ1" s="1"/>
      <c r="BA1" s="1"/>
      <c r="BB1" s="1"/>
      <c r="BC1" s="1"/>
    </row>
    <row r="2" spans="1:55" ht="15">
      <c r="A2" s="1" t="s">
        <v>487</v>
      </c>
      <c r="B2" s="1"/>
      <c r="C2" s="1"/>
      <c r="D2" s="1"/>
      <c r="E2" s="1" t="s">
        <v>589</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279"/>
      <c r="AR2" s="1"/>
      <c r="AS2" s="1"/>
      <c r="AT2" s="1"/>
      <c r="AU2" s="1"/>
      <c r="AV2" s="1"/>
      <c r="AW2" s="1"/>
      <c r="AX2" s="1"/>
      <c r="AY2" s="1"/>
      <c r="AZ2" s="1"/>
      <c r="BA2" s="1"/>
      <c r="BB2" s="1"/>
      <c r="BC2" s="1"/>
    </row>
    <row r="3" spans="1:55" ht="15">
      <c r="A3" s="1" t="s">
        <v>489</v>
      </c>
      <c r="B3" s="1"/>
      <c r="C3" s="1"/>
      <c r="D3" s="1"/>
      <c r="E3" s="1" t="s">
        <v>559</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279"/>
      <c r="AR3" s="1"/>
      <c r="AS3" s="1"/>
      <c r="AT3" s="1"/>
      <c r="AU3" s="1"/>
      <c r="AV3" s="1"/>
      <c r="AW3" s="1"/>
      <c r="AX3" s="1"/>
      <c r="AY3" s="1"/>
      <c r="AZ3" s="1"/>
      <c r="BA3" s="1"/>
      <c r="BB3" s="1"/>
      <c r="BC3" s="1"/>
    </row>
    <row r="4" spans="1:55"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279"/>
      <c r="AR4" s="1"/>
      <c r="AS4" s="1"/>
      <c r="AT4" s="1"/>
      <c r="AU4" s="1"/>
      <c r="AV4" s="1"/>
      <c r="AW4" s="1"/>
      <c r="AX4" s="1"/>
      <c r="AY4" s="1"/>
      <c r="AZ4" s="1"/>
      <c r="BA4" s="1"/>
      <c r="BB4" s="1"/>
      <c r="BC4" s="1"/>
    </row>
    <row r="5" spans="1:55" ht="15.75" thickBot="1">
      <c r="A5" s="6"/>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279"/>
      <c r="AR5" s="1"/>
      <c r="AS5" s="1"/>
      <c r="AT5" s="1"/>
      <c r="AU5" s="1"/>
      <c r="AV5" s="1"/>
      <c r="AW5" s="1"/>
      <c r="AX5" s="1"/>
      <c r="AY5" s="1"/>
      <c r="AZ5" s="1"/>
      <c r="BA5" s="1"/>
      <c r="BB5" s="1"/>
      <c r="BC5" s="1"/>
    </row>
    <row r="6" spans="1:43" ht="15" thickBot="1">
      <c r="A6" s="925" t="s">
        <v>24</v>
      </c>
      <c r="B6" s="925"/>
      <c r="C6" s="925"/>
      <c r="D6" s="925"/>
      <c r="E6" s="925"/>
      <c r="F6" s="931"/>
      <c r="G6" s="915" t="s">
        <v>282</v>
      </c>
      <c r="H6" s="916"/>
      <c r="I6" s="916"/>
      <c r="J6" s="917"/>
      <c r="K6" s="915" t="s">
        <v>493</v>
      </c>
      <c r="L6" s="916"/>
      <c r="M6" s="916"/>
      <c r="N6" s="917"/>
      <c r="O6" s="915" t="s">
        <v>494</v>
      </c>
      <c r="P6" s="916"/>
      <c r="Q6" s="916"/>
      <c r="R6" s="917"/>
      <c r="S6" s="915" t="s">
        <v>495</v>
      </c>
      <c r="T6" s="916"/>
      <c r="U6" s="916"/>
      <c r="V6" s="917"/>
      <c r="W6" s="915" t="s">
        <v>496</v>
      </c>
      <c r="X6" s="916"/>
      <c r="Y6" s="916"/>
      <c r="Z6" s="917"/>
      <c r="AA6" s="915" t="s">
        <v>497</v>
      </c>
      <c r="AB6" s="916"/>
      <c r="AC6" s="916"/>
      <c r="AD6" s="917"/>
      <c r="AE6" s="915" t="s">
        <v>498</v>
      </c>
      <c r="AF6" s="916"/>
      <c r="AG6" s="916"/>
      <c r="AH6" s="917"/>
      <c r="AI6" s="926" t="s">
        <v>499</v>
      </c>
      <c r="AJ6" s="927"/>
      <c r="AK6" s="927"/>
      <c r="AL6" s="928"/>
      <c r="AM6" s="915" t="s">
        <v>500</v>
      </c>
      <c r="AN6" s="916"/>
      <c r="AO6" s="916"/>
      <c r="AP6" s="917"/>
      <c r="AQ6" s="910" t="s">
        <v>501</v>
      </c>
    </row>
    <row r="7" spans="1:43" ht="14.45" customHeight="1" thickBot="1">
      <c r="A7" s="925"/>
      <c r="B7" s="925"/>
      <c r="C7" s="925"/>
      <c r="D7" s="925"/>
      <c r="E7" s="925"/>
      <c r="F7" s="931"/>
      <c r="G7" s="918" t="s">
        <v>618</v>
      </c>
      <c r="H7" s="919"/>
      <c r="I7" s="932" t="s">
        <v>619</v>
      </c>
      <c r="J7" s="847" t="s">
        <v>507</v>
      </c>
      <c r="K7" s="918" t="s">
        <v>618</v>
      </c>
      <c r="L7" s="919"/>
      <c r="M7" s="932" t="s">
        <v>619</v>
      </c>
      <c r="N7" s="847" t="s">
        <v>507</v>
      </c>
      <c r="O7" s="918" t="s">
        <v>618</v>
      </c>
      <c r="P7" s="919"/>
      <c r="Q7" s="932" t="s">
        <v>619</v>
      </c>
      <c r="R7" s="847" t="s">
        <v>507</v>
      </c>
      <c r="S7" s="918" t="s">
        <v>618</v>
      </c>
      <c r="T7" s="919"/>
      <c r="U7" s="932" t="s">
        <v>619</v>
      </c>
      <c r="V7" s="847" t="s">
        <v>507</v>
      </c>
      <c r="W7" s="918" t="s">
        <v>618</v>
      </c>
      <c r="X7" s="919"/>
      <c r="Y7" s="932" t="s">
        <v>619</v>
      </c>
      <c r="Z7" s="847" t="s">
        <v>507</v>
      </c>
      <c r="AA7" s="918" t="s">
        <v>618</v>
      </c>
      <c r="AB7" s="919"/>
      <c r="AC7" s="932" t="s">
        <v>619</v>
      </c>
      <c r="AD7" s="847" t="s">
        <v>507</v>
      </c>
      <c r="AE7" s="918" t="s">
        <v>618</v>
      </c>
      <c r="AF7" s="919"/>
      <c r="AG7" s="932" t="s">
        <v>619</v>
      </c>
      <c r="AH7" s="847" t="s">
        <v>507</v>
      </c>
      <c r="AI7" s="918" t="s">
        <v>618</v>
      </c>
      <c r="AJ7" s="919"/>
      <c r="AK7" s="932" t="s">
        <v>619</v>
      </c>
      <c r="AL7" s="847" t="s">
        <v>507</v>
      </c>
      <c r="AM7" s="918" t="s">
        <v>618</v>
      </c>
      <c r="AN7" s="919"/>
      <c r="AO7" s="932" t="s">
        <v>619</v>
      </c>
      <c r="AP7" s="847" t="s">
        <v>507</v>
      </c>
      <c r="AQ7" s="911"/>
    </row>
    <row r="8" spans="1:43" ht="39" thickBot="1">
      <c r="A8" s="925"/>
      <c r="B8" s="925"/>
      <c r="C8" s="925"/>
      <c r="D8" s="925"/>
      <c r="E8" s="925"/>
      <c r="F8" s="931"/>
      <c r="G8" s="682" t="s">
        <v>620</v>
      </c>
      <c r="H8" s="682" t="s">
        <v>621</v>
      </c>
      <c r="I8" s="933"/>
      <c r="J8" s="848"/>
      <c r="K8" s="682" t="s">
        <v>620</v>
      </c>
      <c r="L8" s="682" t="s">
        <v>621</v>
      </c>
      <c r="M8" s="933"/>
      <c r="N8" s="848"/>
      <c r="O8" s="682" t="s">
        <v>620</v>
      </c>
      <c r="P8" s="682" t="s">
        <v>621</v>
      </c>
      <c r="Q8" s="933"/>
      <c r="R8" s="848"/>
      <c r="S8" s="682" t="s">
        <v>620</v>
      </c>
      <c r="T8" s="682" t="s">
        <v>621</v>
      </c>
      <c r="U8" s="933"/>
      <c r="V8" s="848"/>
      <c r="W8" s="682" t="s">
        <v>620</v>
      </c>
      <c r="X8" s="682" t="s">
        <v>621</v>
      </c>
      <c r="Y8" s="933"/>
      <c r="Z8" s="848"/>
      <c r="AA8" s="682" t="s">
        <v>620</v>
      </c>
      <c r="AB8" s="682" t="s">
        <v>621</v>
      </c>
      <c r="AC8" s="933"/>
      <c r="AD8" s="848"/>
      <c r="AE8" s="682" t="s">
        <v>620</v>
      </c>
      <c r="AF8" s="682" t="s">
        <v>621</v>
      </c>
      <c r="AG8" s="933"/>
      <c r="AH8" s="848"/>
      <c r="AI8" s="682" t="s">
        <v>620</v>
      </c>
      <c r="AJ8" s="682" t="s">
        <v>621</v>
      </c>
      <c r="AK8" s="933"/>
      <c r="AL8" s="848"/>
      <c r="AM8" s="682" t="s">
        <v>620</v>
      </c>
      <c r="AN8" s="682" t="s">
        <v>621</v>
      </c>
      <c r="AO8" s="933"/>
      <c r="AP8" s="848"/>
      <c r="AQ8" s="911"/>
    </row>
    <row r="9" spans="1:43" ht="15" customHeight="1" thickBot="1">
      <c r="A9" s="925"/>
      <c r="B9" s="925"/>
      <c r="C9" s="925"/>
      <c r="D9" s="925"/>
      <c r="E9" s="925"/>
      <c r="F9" s="931"/>
      <c r="G9" s="686" t="s">
        <v>292</v>
      </c>
      <c r="H9" s="686" t="s">
        <v>36</v>
      </c>
      <c r="I9" s="714" t="s">
        <v>37</v>
      </c>
      <c r="J9" s="237" t="s">
        <v>622</v>
      </c>
      <c r="K9" s="686" t="s">
        <v>292</v>
      </c>
      <c r="L9" s="686" t="s">
        <v>36</v>
      </c>
      <c r="M9" s="714" t="s">
        <v>37</v>
      </c>
      <c r="N9" s="237" t="s">
        <v>622</v>
      </c>
      <c r="O9" s="686" t="s">
        <v>292</v>
      </c>
      <c r="P9" s="686" t="s">
        <v>36</v>
      </c>
      <c r="Q9" s="714" t="s">
        <v>37</v>
      </c>
      <c r="R9" s="237" t="s">
        <v>622</v>
      </c>
      <c r="S9" s="686" t="s">
        <v>292</v>
      </c>
      <c r="T9" s="686" t="s">
        <v>36</v>
      </c>
      <c r="U9" s="714" t="s">
        <v>37</v>
      </c>
      <c r="V9" s="237" t="s">
        <v>622</v>
      </c>
      <c r="W9" s="686" t="s">
        <v>292</v>
      </c>
      <c r="X9" s="686" t="s">
        <v>36</v>
      </c>
      <c r="Y9" s="714" t="s">
        <v>37</v>
      </c>
      <c r="Z9" s="237" t="s">
        <v>622</v>
      </c>
      <c r="AA9" s="686" t="s">
        <v>292</v>
      </c>
      <c r="AB9" s="686" t="s">
        <v>36</v>
      </c>
      <c r="AC9" s="714" t="s">
        <v>37</v>
      </c>
      <c r="AD9" s="237" t="s">
        <v>622</v>
      </c>
      <c r="AE9" s="686" t="s">
        <v>292</v>
      </c>
      <c r="AF9" s="686" t="s">
        <v>36</v>
      </c>
      <c r="AG9" s="714" t="s">
        <v>37</v>
      </c>
      <c r="AH9" s="237" t="s">
        <v>622</v>
      </c>
      <c r="AI9" s="686" t="s">
        <v>292</v>
      </c>
      <c r="AJ9" s="686" t="s">
        <v>36</v>
      </c>
      <c r="AK9" s="714" t="s">
        <v>37</v>
      </c>
      <c r="AL9" s="237" t="s">
        <v>622</v>
      </c>
      <c r="AM9" s="686" t="s">
        <v>292</v>
      </c>
      <c r="AN9" s="686" t="s">
        <v>36</v>
      </c>
      <c r="AO9" s="714" t="s">
        <v>37</v>
      </c>
      <c r="AP9" s="237" t="s">
        <v>622</v>
      </c>
      <c r="AQ9" s="912"/>
    </row>
    <row r="10" spans="1:38" ht="15">
      <c r="A10" s="79"/>
      <c r="B10" s="16"/>
      <c r="C10" s="48"/>
      <c r="D10" s="48"/>
      <c r="E10" s="48"/>
      <c r="F10" s="39"/>
      <c r="G10" s="4"/>
      <c r="H10" s="4"/>
      <c r="AI10" s="238"/>
      <c r="AJ10" s="238"/>
      <c r="AK10" s="238"/>
      <c r="AL10" s="238"/>
    </row>
    <row r="11" spans="1:43" ht="15">
      <c r="A11" s="79"/>
      <c r="B11" s="16" t="s">
        <v>592</v>
      </c>
      <c r="C11" s="48"/>
      <c r="D11" s="48"/>
      <c r="E11" s="48"/>
      <c r="F11" s="39"/>
      <c r="G11" s="4"/>
      <c r="H11" s="4"/>
      <c r="J11" s="7">
        <f>SUM(G11:I11)</f>
        <v>0</v>
      </c>
      <c r="N11" s="7">
        <f>SUM(K11:M11)</f>
        <v>0</v>
      </c>
      <c r="R11" s="7">
        <f>SUM(O11:Q11)</f>
        <v>0</v>
      </c>
      <c r="V11" s="7">
        <f>SUM(S11:U11)</f>
        <v>0</v>
      </c>
      <c r="Z11" s="7">
        <f>SUM(W11:Y11)</f>
        <v>0</v>
      </c>
      <c r="AD11" s="7">
        <f>SUM(AA11:AC11)</f>
        <v>0</v>
      </c>
      <c r="AH11" s="7">
        <f>SUM(AE11:AG11)</f>
        <v>0</v>
      </c>
      <c r="AI11" s="238"/>
      <c r="AJ11" s="238"/>
      <c r="AK11" s="238"/>
      <c r="AL11" s="7">
        <f>SUM(AI11:AK11)</f>
        <v>0</v>
      </c>
      <c r="AP11" s="7">
        <f>SUM(AM11:AO11)</f>
        <v>0</v>
      </c>
      <c r="AQ11" s="280">
        <f>SUM(J11,N11,R11,V11,Z11,AD11,AH11,AL11,AP11)</f>
        <v>0</v>
      </c>
    </row>
    <row r="12" spans="1:43" ht="15">
      <c r="A12" s="79"/>
      <c r="B12" s="16" t="s">
        <v>593</v>
      </c>
      <c r="C12" s="48"/>
      <c r="D12" s="48"/>
      <c r="E12" s="48"/>
      <c r="F12" s="39"/>
      <c r="G12" s="4"/>
      <c r="H12" s="4"/>
      <c r="J12" s="7">
        <f>SUM(G12:I12)</f>
        <v>0</v>
      </c>
      <c r="N12" s="7">
        <f>SUM(K12:M12)</f>
        <v>0</v>
      </c>
      <c r="R12" s="7">
        <f>SUM(O12:Q12)</f>
        <v>0</v>
      </c>
      <c r="V12" s="7">
        <f>SUM(S12:U12)</f>
        <v>0</v>
      </c>
      <c r="Z12" s="7">
        <f>SUM(W12:Y12)</f>
        <v>0</v>
      </c>
      <c r="AD12" s="7">
        <f>SUM(AA12:AC12)</f>
        <v>0</v>
      </c>
      <c r="AH12" s="7">
        <f>SUM(AE12:AG12)</f>
        <v>0</v>
      </c>
      <c r="AI12" s="238"/>
      <c r="AJ12" s="238"/>
      <c r="AK12" s="238"/>
      <c r="AL12" s="7">
        <f>SUM(AI12:AK12)</f>
        <v>0</v>
      </c>
      <c r="AP12" s="7">
        <f>SUM(AM12:AO12)</f>
        <v>0</v>
      </c>
      <c r="AQ12" s="280">
        <f>SUM(J12,N12,R12,V12,Z12,AD12,AH12,AL12,AP12)</f>
        <v>0</v>
      </c>
    </row>
    <row r="13" spans="1:43" ht="15">
      <c r="A13" s="1011"/>
      <c r="B13" s="1011" t="s">
        <v>594</v>
      </c>
      <c r="C13" s="1011"/>
      <c r="D13" s="1011"/>
      <c r="E13" s="1011"/>
      <c r="F13" s="1021"/>
      <c r="G13" s="1019">
        <f>SUM(G11:G12)</f>
        <v>0</v>
      </c>
      <c r="H13" s="1019">
        <f aca="true" t="shared" si="0" ref="H13:AQ13">SUM(H11:H12)</f>
        <v>0</v>
      </c>
      <c r="I13" s="1019">
        <f t="shared" si="0"/>
        <v>0</v>
      </c>
      <c r="J13" s="1019">
        <f t="shared" si="0"/>
        <v>0</v>
      </c>
      <c r="K13" s="1019">
        <f t="shared" si="0"/>
        <v>0</v>
      </c>
      <c r="L13" s="1019">
        <f t="shared" si="0"/>
        <v>0</v>
      </c>
      <c r="M13" s="1019">
        <f t="shared" si="0"/>
        <v>0</v>
      </c>
      <c r="N13" s="1019">
        <f t="shared" si="0"/>
        <v>0</v>
      </c>
      <c r="O13" s="1019">
        <f t="shared" si="0"/>
        <v>0</v>
      </c>
      <c r="P13" s="1019">
        <f t="shared" si="0"/>
        <v>0</v>
      </c>
      <c r="Q13" s="1019">
        <f t="shared" si="0"/>
        <v>0</v>
      </c>
      <c r="R13" s="1019">
        <f t="shared" si="0"/>
        <v>0</v>
      </c>
      <c r="S13" s="1019">
        <f t="shared" si="0"/>
        <v>0</v>
      </c>
      <c r="T13" s="1019">
        <f t="shared" si="0"/>
        <v>0</v>
      </c>
      <c r="U13" s="1019">
        <f t="shared" si="0"/>
        <v>0</v>
      </c>
      <c r="V13" s="1019">
        <f t="shared" si="0"/>
        <v>0</v>
      </c>
      <c r="W13" s="1019">
        <f t="shared" si="0"/>
        <v>0</v>
      </c>
      <c r="X13" s="1019">
        <f t="shared" si="0"/>
        <v>0</v>
      </c>
      <c r="Y13" s="1019">
        <f t="shared" si="0"/>
        <v>0</v>
      </c>
      <c r="Z13" s="1019">
        <f t="shared" si="0"/>
        <v>0</v>
      </c>
      <c r="AA13" s="1019">
        <f t="shared" si="0"/>
        <v>0</v>
      </c>
      <c r="AB13" s="1019">
        <f t="shared" si="0"/>
        <v>0</v>
      </c>
      <c r="AC13" s="1019">
        <f t="shared" si="0"/>
        <v>0</v>
      </c>
      <c r="AD13" s="1019">
        <f t="shared" si="0"/>
        <v>0</v>
      </c>
      <c r="AE13" s="1019">
        <f t="shared" si="0"/>
        <v>0</v>
      </c>
      <c r="AF13" s="1019">
        <f t="shared" si="0"/>
        <v>0</v>
      </c>
      <c r="AG13" s="1019">
        <f t="shared" si="0"/>
        <v>0</v>
      </c>
      <c r="AH13" s="1019">
        <f t="shared" si="0"/>
        <v>0</v>
      </c>
      <c r="AI13" s="1019">
        <f t="shared" si="0"/>
        <v>0</v>
      </c>
      <c r="AJ13" s="1019">
        <f t="shared" si="0"/>
        <v>0</v>
      </c>
      <c r="AK13" s="1019">
        <f t="shared" si="0"/>
        <v>0</v>
      </c>
      <c r="AL13" s="1019">
        <f t="shared" si="0"/>
        <v>0</v>
      </c>
      <c r="AM13" s="1019">
        <f t="shared" si="0"/>
        <v>0</v>
      </c>
      <c r="AN13" s="1019">
        <f t="shared" si="0"/>
        <v>0</v>
      </c>
      <c r="AO13" s="1019">
        <f t="shared" si="0"/>
        <v>0</v>
      </c>
      <c r="AP13" s="1019">
        <f t="shared" si="0"/>
        <v>0</v>
      </c>
      <c r="AQ13" s="1019">
        <f t="shared" si="0"/>
        <v>0</v>
      </c>
    </row>
    <row r="14" spans="1:38" ht="15">
      <c r="A14" s="79"/>
      <c r="B14" s="16"/>
      <c r="C14" s="48"/>
      <c r="D14" s="48"/>
      <c r="E14" s="48"/>
      <c r="F14" s="39"/>
      <c r="G14" s="4"/>
      <c r="H14" s="4"/>
      <c r="AI14" s="238"/>
      <c r="AJ14" s="238"/>
      <c r="AK14" s="238"/>
      <c r="AL14" s="238"/>
    </row>
    <row r="15" spans="1:38" ht="15">
      <c r="A15" s="79"/>
      <c r="B15" s="48" t="s">
        <v>623</v>
      </c>
      <c r="C15" s="48"/>
      <c r="D15" s="48"/>
      <c r="E15" s="48"/>
      <c r="F15" s="39"/>
      <c r="G15" s="4"/>
      <c r="H15" s="4"/>
      <c r="AI15" s="238"/>
      <c r="AJ15" s="238"/>
      <c r="AK15" s="238"/>
      <c r="AL15" s="238"/>
    </row>
    <row r="16" spans="1:43" ht="15">
      <c r="A16" s="79"/>
      <c r="B16" s="16"/>
      <c r="C16" s="16" t="s">
        <v>624</v>
      </c>
      <c r="D16" s="48"/>
      <c r="E16" s="48"/>
      <c r="F16" s="39"/>
      <c r="G16" s="4"/>
      <c r="H16" s="4"/>
      <c r="AI16" s="238"/>
      <c r="AJ16" s="238"/>
      <c r="AK16" s="238"/>
      <c r="AL16" s="238"/>
      <c r="AQ16" s="280">
        <f>SUM(J16,N16,R16,V16,Z16,AD16,AH16,AL16,AP16)</f>
        <v>0</v>
      </c>
    </row>
    <row r="17" spans="1:38" ht="15">
      <c r="A17" s="79"/>
      <c r="B17" s="48" t="s">
        <v>625</v>
      </c>
      <c r="C17" s="16"/>
      <c r="D17" s="48"/>
      <c r="E17" s="48"/>
      <c r="F17" s="39"/>
      <c r="G17" s="4"/>
      <c r="H17" s="4"/>
      <c r="AI17" s="238"/>
      <c r="AJ17" s="238"/>
      <c r="AK17" s="238"/>
      <c r="AL17" s="238"/>
    </row>
    <row r="18" spans="1:43" ht="15">
      <c r="A18" s="79"/>
      <c r="B18" s="16"/>
      <c r="C18" s="16" t="s">
        <v>626</v>
      </c>
      <c r="D18" s="48"/>
      <c r="E18" s="48"/>
      <c r="F18" s="39"/>
      <c r="G18" s="4"/>
      <c r="H18" s="4"/>
      <c r="AI18" s="238"/>
      <c r="AJ18" s="238"/>
      <c r="AK18" s="238"/>
      <c r="AL18" s="238"/>
      <c r="AQ18" s="280">
        <f>SUM(J18,N18,R18,V18,Z18,AD18,AH18,AL18,AP18)</f>
        <v>0</v>
      </c>
    </row>
    <row r="19" spans="1:43" ht="15">
      <c r="A19" s="79"/>
      <c r="B19" s="16"/>
      <c r="C19" s="16" t="s">
        <v>627</v>
      </c>
      <c r="D19" s="48"/>
      <c r="E19" s="48"/>
      <c r="F19" s="39"/>
      <c r="G19" s="4"/>
      <c r="H19" s="4"/>
      <c r="AI19" s="238"/>
      <c r="AJ19" s="238"/>
      <c r="AK19" s="238"/>
      <c r="AL19" s="238"/>
      <c r="AQ19" s="280">
        <f>SUM(J19,N19,R19,V19,Z19,AD19,AH19,AL19,AP19)</f>
        <v>0</v>
      </c>
    </row>
    <row r="20" spans="1:43" ht="15">
      <c r="A20" s="79"/>
      <c r="B20" s="48"/>
      <c r="C20" s="16" t="s">
        <v>628</v>
      </c>
      <c r="D20" s="48"/>
      <c r="E20" s="48"/>
      <c r="F20" s="39"/>
      <c r="G20" s="4"/>
      <c r="H20" s="4"/>
      <c r="AI20" s="238"/>
      <c r="AJ20" s="238"/>
      <c r="AK20" s="238"/>
      <c r="AL20" s="238"/>
      <c r="AQ20" s="280">
        <f>SUM(J20,N20,R20,V20,Z20,AD20,AH20,AL20,AP20)</f>
        <v>0</v>
      </c>
    </row>
    <row r="21" spans="1:38" ht="15">
      <c r="A21" s="79"/>
      <c r="B21" s="16"/>
      <c r="C21" s="16"/>
      <c r="D21" s="48"/>
      <c r="E21" s="48"/>
      <c r="F21" s="39"/>
      <c r="G21" s="4"/>
      <c r="H21" s="4"/>
      <c r="AI21" s="238"/>
      <c r="AJ21" s="238"/>
      <c r="AK21" s="238"/>
      <c r="AL21" s="238"/>
    </row>
    <row r="22" spans="1:43" ht="15">
      <c r="A22" s="79"/>
      <c r="B22" s="16" t="s">
        <v>629</v>
      </c>
      <c r="C22" s="16"/>
      <c r="D22" s="48"/>
      <c r="E22" s="48"/>
      <c r="F22" s="39"/>
      <c r="G22" s="4"/>
      <c r="H22" s="4"/>
      <c r="AI22" s="238"/>
      <c r="AJ22" s="238"/>
      <c r="AK22" s="238"/>
      <c r="AL22" s="238"/>
      <c r="AQ22" s="280">
        <f>SUM(J22,N22,R22,V22,Z22,AD22,AH22,AL22,AP22)</f>
        <v>0</v>
      </c>
    </row>
    <row r="23" spans="1:43" ht="15">
      <c r="A23" s="79"/>
      <c r="B23" s="16" t="s">
        <v>630</v>
      </c>
      <c r="C23" s="16"/>
      <c r="D23" s="16"/>
      <c r="E23" s="48"/>
      <c r="F23" s="39"/>
      <c r="G23" s="4"/>
      <c r="H23" s="4"/>
      <c r="AI23" s="238"/>
      <c r="AJ23" s="238"/>
      <c r="AK23" s="238"/>
      <c r="AL23" s="238"/>
      <c r="AQ23" s="280">
        <f>SUM(J23,N23,R23,V23,Z23,AD23,AH23,AL23,AP23)</f>
        <v>0</v>
      </c>
    </row>
    <row r="24" spans="1:43" ht="15">
      <c r="A24" s="79"/>
      <c r="B24" s="16" t="s">
        <v>631</v>
      </c>
      <c r="C24" s="16"/>
      <c r="D24" s="16"/>
      <c r="E24" s="48"/>
      <c r="F24" s="39"/>
      <c r="G24" s="4"/>
      <c r="H24" s="4"/>
      <c r="AI24" s="238"/>
      <c r="AJ24" s="238"/>
      <c r="AK24" s="238"/>
      <c r="AL24" s="238"/>
      <c r="AQ24" s="280">
        <f>SUM(J24,N24,R24,V24,Z24,AD24,AH24,AL24,AP24)</f>
        <v>0</v>
      </c>
    </row>
    <row r="25" spans="1:38" ht="15">
      <c r="A25" s="79"/>
      <c r="C25" s="48"/>
      <c r="D25" s="48"/>
      <c r="E25" s="48"/>
      <c r="F25" s="39"/>
      <c r="G25" s="4"/>
      <c r="H25" s="4"/>
      <c r="AI25" s="238"/>
      <c r="AJ25" s="238"/>
      <c r="AK25" s="238"/>
      <c r="AL25" s="238"/>
    </row>
    <row r="26" spans="1:43" ht="15">
      <c r="A26" s="831"/>
      <c r="B26" s="1011" t="s">
        <v>632</v>
      </c>
      <c r="C26" s="1011"/>
      <c r="D26" s="1011"/>
      <c r="E26" s="1011"/>
      <c r="F26" s="1021"/>
      <c r="G26" s="1019">
        <f>SUM(G16:G24)</f>
        <v>0</v>
      </c>
      <c r="H26" s="1019">
        <f aca="true" t="shared" si="1" ref="H26:AQ26">SUM(H16:H24)</f>
        <v>0</v>
      </c>
      <c r="I26" s="1019">
        <f t="shared" si="1"/>
        <v>0</v>
      </c>
      <c r="J26" s="1019">
        <f t="shared" si="1"/>
        <v>0</v>
      </c>
      <c r="K26" s="1019">
        <f t="shared" si="1"/>
        <v>0</v>
      </c>
      <c r="L26" s="1019">
        <f t="shared" si="1"/>
        <v>0</v>
      </c>
      <c r="M26" s="1019">
        <f t="shared" si="1"/>
        <v>0</v>
      </c>
      <c r="N26" s="1019">
        <f t="shared" si="1"/>
        <v>0</v>
      </c>
      <c r="O26" s="1019">
        <f t="shared" si="1"/>
        <v>0</v>
      </c>
      <c r="P26" s="1019">
        <f t="shared" si="1"/>
        <v>0</v>
      </c>
      <c r="Q26" s="1019">
        <f t="shared" si="1"/>
        <v>0</v>
      </c>
      <c r="R26" s="1019">
        <f t="shared" si="1"/>
        <v>0</v>
      </c>
      <c r="S26" s="1019">
        <f t="shared" si="1"/>
        <v>0</v>
      </c>
      <c r="T26" s="1019">
        <f t="shared" si="1"/>
        <v>0</v>
      </c>
      <c r="U26" s="1019">
        <f t="shared" si="1"/>
        <v>0</v>
      </c>
      <c r="V26" s="1019">
        <f t="shared" si="1"/>
        <v>0</v>
      </c>
      <c r="W26" s="1019">
        <f t="shared" si="1"/>
        <v>0</v>
      </c>
      <c r="X26" s="1019">
        <f t="shared" si="1"/>
        <v>0</v>
      </c>
      <c r="Y26" s="1019">
        <f t="shared" si="1"/>
        <v>0</v>
      </c>
      <c r="Z26" s="1019">
        <f t="shared" si="1"/>
        <v>0</v>
      </c>
      <c r="AA26" s="1019">
        <f t="shared" si="1"/>
        <v>0</v>
      </c>
      <c r="AB26" s="1019">
        <f t="shared" si="1"/>
        <v>0</v>
      </c>
      <c r="AC26" s="1019">
        <f t="shared" si="1"/>
        <v>0</v>
      </c>
      <c r="AD26" s="1019">
        <f t="shared" si="1"/>
        <v>0</v>
      </c>
      <c r="AE26" s="1019">
        <f t="shared" si="1"/>
        <v>0</v>
      </c>
      <c r="AF26" s="1019">
        <f t="shared" si="1"/>
        <v>0</v>
      </c>
      <c r="AG26" s="1019">
        <f t="shared" si="1"/>
        <v>0</v>
      </c>
      <c r="AH26" s="1019">
        <f t="shared" si="1"/>
        <v>0</v>
      </c>
      <c r="AI26" s="1019">
        <f t="shared" si="1"/>
        <v>0</v>
      </c>
      <c r="AJ26" s="1019">
        <f t="shared" si="1"/>
        <v>0</v>
      </c>
      <c r="AK26" s="1019">
        <f t="shared" si="1"/>
        <v>0</v>
      </c>
      <c r="AL26" s="1019">
        <f t="shared" si="1"/>
        <v>0</v>
      </c>
      <c r="AM26" s="1019">
        <f t="shared" si="1"/>
        <v>0</v>
      </c>
      <c r="AN26" s="1019">
        <f t="shared" si="1"/>
        <v>0</v>
      </c>
      <c r="AO26" s="1019">
        <f t="shared" si="1"/>
        <v>0</v>
      </c>
      <c r="AP26" s="1019">
        <f t="shared" si="1"/>
        <v>0</v>
      </c>
      <c r="AQ26" s="1019">
        <f t="shared" si="1"/>
        <v>0</v>
      </c>
    </row>
    <row r="27" spans="1:38" ht="15">
      <c r="A27" s="79"/>
      <c r="B27" s="16"/>
      <c r="C27" s="48"/>
      <c r="D27" s="48"/>
      <c r="E27" s="48"/>
      <c r="F27" s="39"/>
      <c r="G27" s="4"/>
      <c r="H27" s="4"/>
      <c r="AI27" s="238"/>
      <c r="AJ27" s="238"/>
      <c r="AK27" s="238"/>
      <c r="AL27" s="238"/>
    </row>
    <row r="28" spans="1:62" ht="15">
      <c r="A28" s="1"/>
      <c r="B28" s="16" t="s">
        <v>605</v>
      </c>
      <c r="C28" s="48"/>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238"/>
      <c r="AJ28" s="238"/>
      <c r="AK28" s="238"/>
      <c r="AL28" s="238"/>
      <c r="AM28" s="1"/>
      <c r="AN28" s="1"/>
      <c r="AO28" s="1"/>
      <c r="AP28" s="1"/>
      <c r="AQ28" s="280">
        <f>SUM(J28,N28,R28,V28,Z28,AD28,AH28,AL28,AP28)</f>
        <v>0</v>
      </c>
      <c r="AR28" s="1"/>
      <c r="AS28" s="1"/>
      <c r="AT28" s="1"/>
      <c r="AU28" s="1"/>
      <c r="AV28" s="1"/>
      <c r="AW28" s="1"/>
      <c r="AX28" s="1"/>
      <c r="AY28" s="1"/>
      <c r="AZ28" s="1"/>
      <c r="BA28" s="1"/>
      <c r="BB28" s="1"/>
      <c r="BC28" s="1"/>
      <c r="BD28" s="1"/>
      <c r="BE28" s="1"/>
      <c r="BF28" s="1"/>
      <c r="BG28" s="1"/>
      <c r="BH28" s="1"/>
      <c r="BI28" s="1"/>
      <c r="BJ28" s="1"/>
    </row>
    <row r="29" spans="1:62" ht="15">
      <c r="A29" s="16"/>
      <c r="B29" s="16" t="s">
        <v>607</v>
      </c>
      <c r="C29" s="48"/>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238"/>
      <c r="AJ29" s="238"/>
      <c r="AK29" s="238"/>
      <c r="AL29" s="238"/>
      <c r="AM29" s="1"/>
      <c r="AN29" s="1"/>
      <c r="AO29" s="1"/>
      <c r="AP29" s="1"/>
      <c r="AQ29" s="280">
        <f>SUM(J29,N29,R29,V29,Z29,AD29,AH29,AL29,AP29)</f>
        <v>0</v>
      </c>
      <c r="AR29" s="1"/>
      <c r="AS29" s="1"/>
      <c r="AT29" s="1"/>
      <c r="AU29" s="1"/>
      <c r="AV29" s="1"/>
      <c r="AW29" s="1"/>
      <c r="AX29" s="1"/>
      <c r="AY29" s="1"/>
      <c r="AZ29" s="1"/>
      <c r="BA29" s="1"/>
      <c r="BB29" s="1"/>
      <c r="BC29" s="1"/>
      <c r="BD29" s="1"/>
      <c r="BE29" s="1"/>
      <c r="BF29" s="1"/>
      <c r="BG29" s="1"/>
      <c r="BH29" s="1"/>
      <c r="BI29" s="1"/>
      <c r="BJ29" s="1"/>
    </row>
    <row r="30" spans="1:62" ht="15">
      <c r="A30" s="16"/>
      <c r="B30" s="16"/>
      <c r="C30" s="48"/>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238"/>
      <c r="AJ30" s="238"/>
      <c r="AK30" s="238"/>
      <c r="AL30" s="238"/>
      <c r="AM30" s="1"/>
      <c r="AN30" s="1"/>
      <c r="AO30" s="1"/>
      <c r="AP30" s="1"/>
      <c r="AQ30" s="279"/>
      <c r="AR30" s="1"/>
      <c r="AS30" s="1"/>
      <c r="AT30" s="1"/>
      <c r="AU30" s="1"/>
      <c r="AV30" s="1"/>
      <c r="AW30" s="1"/>
      <c r="AX30" s="1"/>
      <c r="AY30" s="1"/>
      <c r="AZ30" s="1"/>
      <c r="BA30" s="1"/>
      <c r="BB30" s="1"/>
      <c r="BC30" s="1"/>
      <c r="BD30" s="1"/>
      <c r="BE30" s="1"/>
      <c r="BF30" s="1"/>
      <c r="BG30" s="1"/>
      <c r="BH30" s="1"/>
      <c r="BI30" s="1"/>
      <c r="BJ30" s="1"/>
    </row>
    <row r="31" spans="1:43" ht="15">
      <c r="A31" s="831"/>
      <c r="B31" s="48" t="s">
        <v>608</v>
      </c>
      <c r="C31" s="1011"/>
      <c r="D31" s="1011"/>
      <c r="E31" s="1011"/>
      <c r="F31" s="1021"/>
      <c r="G31" s="1019">
        <f>SUM(G26,G28:G29)</f>
        <v>0</v>
      </c>
      <c r="H31" s="1019">
        <f aca="true" t="shared" si="2" ref="H31:AQ31">SUM(H26,H28:H29)</f>
        <v>0</v>
      </c>
      <c r="I31" s="1019">
        <f t="shared" si="2"/>
        <v>0</v>
      </c>
      <c r="J31" s="1019">
        <f t="shared" si="2"/>
        <v>0</v>
      </c>
      <c r="K31" s="1019">
        <f t="shared" si="2"/>
        <v>0</v>
      </c>
      <c r="L31" s="1019">
        <f t="shared" si="2"/>
        <v>0</v>
      </c>
      <c r="M31" s="1019">
        <f t="shared" si="2"/>
        <v>0</v>
      </c>
      <c r="N31" s="1019">
        <f t="shared" si="2"/>
        <v>0</v>
      </c>
      <c r="O31" s="1019">
        <f t="shared" si="2"/>
        <v>0</v>
      </c>
      <c r="P31" s="1019">
        <f t="shared" si="2"/>
        <v>0</v>
      </c>
      <c r="Q31" s="1019">
        <f t="shared" si="2"/>
        <v>0</v>
      </c>
      <c r="R31" s="1019">
        <f t="shared" si="2"/>
        <v>0</v>
      </c>
      <c r="S31" s="1019">
        <f t="shared" si="2"/>
        <v>0</v>
      </c>
      <c r="T31" s="1019">
        <f t="shared" si="2"/>
        <v>0</v>
      </c>
      <c r="U31" s="1019">
        <f t="shared" si="2"/>
        <v>0</v>
      </c>
      <c r="V31" s="1019">
        <f t="shared" si="2"/>
        <v>0</v>
      </c>
      <c r="W31" s="1019">
        <f t="shared" si="2"/>
        <v>0</v>
      </c>
      <c r="X31" s="1019">
        <f t="shared" si="2"/>
        <v>0</v>
      </c>
      <c r="Y31" s="1019">
        <f t="shared" si="2"/>
        <v>0</v>
      </c>
      <c r="Z31" s="1019">
        <f t="shared" si="2"/>
        <v>0</v>
      </c>
      <c r="AA31" s="1019">
        <f t="shared" si="2"/>
        <v>0</v>
      </c>
      <c r="AB31" s="1019">
        <f t="shared" si="2"/>
        <v>0</v>
      </c>
      <c r="AC31" s="1019">
        <f t="shared" si="2"/>
        <v>0</v>
      </c>
      <c r="AD31" s="1019">
        <f t="shared" si="2"/>
        <v>0</v>
      </c>
      <c r="AE31" s="1019">
        <f t="shared" si="2"/>
        <v>0</v>
      </c>
      <c r="AF31" s="1019">
        <f t="shared" si="2"/>
        <v>0</v>
      </c>
      <c r="AG31" s="1019">
        <f t="shared" si="2"/>
        <v>0</v>
      </c>
      <c r="AH31" s="1019">
        <f t="shared" si="2"/>
        <v>0</v>
      </c>
      <c r="AI31" s="1019">
        <f t="shared" si="2"/>
        <v>0</v>
      </c>
      <c r="AJ31" s="1019">
        <f t="shared" si="2"/>
        <v>0</v>
      </c>
      <c r="AK31" s="1019">
        <f t="shared" si="2"/>
        <v>0</v>
      </c>
      <c r="AL31" s="1019">
        <f t="shared" si="2"/>
        <v>0</v>
      </c>
      <c r="AM31" s="1019">
        <f t="shared" si="2"/>
        <v>0</v>
      </c>
      <c r="AN31" s="1019">
        <f t="shared" si="2"/>
        <v>0</v>
      </c>
      <c r="AO31" s="1019">
        <f t="shared" si="2"/>
        <v>0</v>
      </c>
      <c r="AP31" s="1019">
        <f t="shared" si="2"/>
        <v>0</v>
      </c>
      <c r="AQ31" s="1019">
        <f t="shared" si="2"/>
        <v>0</v>
      </c>
    </row>
    <row r="32" spans="1:43" ht="15">
      <c r="A32" s="79"/>
      <c r="B32" s="48"/>
      <c r="C32" s="48"/>
      <c r="D32" s="48"/>
      <c r="E32" s="48"/>
      <c r="F32" s="39"/>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239"/>
      <c r="AJ32" s="239"/>
      <c r="AK32" s="239"/>
      <c r="AL32" s="239"/>
      <c r="AM32" s="4"/>
      <c r="AN32" s="4"/>
      <c r="AO32" s="4"/>
      <c r="AP32" s="4"/>
      <c r="AQ32" s="278"/>
    </row>
    <row r="33" spans="1:38" ht="15">
      <c r="A33" s="79"/>
      <c r="B33" s="48" t="s">
        <v>609</v>
      </c>
      <c r="C33" s="48"/>
      <c r="D33" s="48"/>
      <c r="E33" s="48"/>
      <c r="F33" s="39"/>
      <c r="G33" s="4"/>
      <c r="H33" s="4"/>
      <c r="AI33" s="238"/>
      <c r="AJ33" s="238"/>
      <c r="AK33" s="238"/>
      <c r="AL33" s="238"/>
    </row>
    <row r="34" spans="1:38" ht="15">
      <c r="A34" s="79"/>
      <c r="B34" s="48"/>
      <c r="C34" s="16" t="s">
        <v>610</v>
      </c>
      <c r="D34" s="48"/>
      <c r="E34" s="48"/>
      <c r="F34" s="39"/>
      <c r="AI34" s="238"/>
      <c r="AJ34" s="238"/>
      <c r="AK34" s="238"/>
      <c r="AL34" s="238"/>
    </row>
    <row r="35" spans="1:38" ht="17.1" customHeight="1">
      <c r="A35" s="79"/>
      <c r="B35" s="16"/>
      <c r="C35" s="16" t="s">
        <v>633</v>
      </c>
      <c r="D35" s="48"/>
      <c r="E35" s="48"/>
      <c r="F35" s="39"/>
      <c r="AI35" s="238"/>
      <c r="AJ35" s="238"/>
      <c r="AK35" s="238"/>
      <c r="AL35" s="238"/>
    </row>
    <row r="36" spans="1:43" ht="15">
      <c r="A36" s="831"/>
      <c r="B36" s="1011" t="s">
        <v>612</v>
      </c>
      <c r="C36" s="1022"/>
      <c r="D36" s="1011"/>
      <c r="E36" s="1011"/>
      <c r="F36" s="1021"/>
      <c r="G36" s="1019">
        <f>SUM(G34:G35)</f>
        <v>0</v>
      </c>
      <c r="H36" s="1019">
        <f aca="true" t="shared" si="3" ref="H36:AQ36">SUM(H34:H35)</f>
        <v>0</v>
      </c>
      <c r="I36" s="1019">
        <f t="shared" si="3"/>
        <v>0</v>
      </c>
      <c r="J36" s="1019">
        <f t="shared" si="3"/>
        <v>0</v>
      </c>
      <c r="K36" s="1019">
        <f t="shared" si="3"/>
        <v>0</v>
      </c>
      <c r="L36" s="1019">
        <f t="shared" si="3"/>
        <v>0</v>
      </c>
      <c r="M36" s="1019">
        <f t="shared" si="3"/>
        <v>0</v>
      </c>
      <c r="N36" s="1019">
        <f t="shared" si="3"/>
        <v>0</v>
      </c>
      <c r="O36" s="1019">
        <f t="shared" si="3"/>
        <v>0</v>
      </c>
      <c r="P36" s="1019">
        <f t="shared" si="3"/>
        <v>0</v>
      </c>
      <c r="Q36" s="1019">
        <f t="shared" si="3"/>
        <v>0</v>
      </c>
      <c r="R36" s="1019">
        <f t="shared" si="3"/>
        <v>0</v>
      </c>
      <c r="S36" s="1019">
        <f t="shared" si="3"/>
        <v>0</v>
      </c>
      <c r="T36" s="1019">
        <f t="shared" si="3"/>
        <v>0</v>
      </c>
      <c r="U36" s="1019">
        <f t="shared" si="3"/>
        <v>0</v>
      </c>
      <c r="V36" s="1019">
        <f t="shared" si="3"/>
        <v>0</v>
      </c>
      <c r="W36" s="1019">
        <f t="shared" si="3"/>
        <v>0</v>
      </c>
      <c r="X36" s="1019">
        <f t="shared" si="3"/>
        <v>0</v>
      </c>
      <c r="Y36" s="1019">
        <f t="shared" si="3"/>
        <v>0</v>
      </c>
      <c r="Z36" s="1019">
        <f t="shared" si="3"/>
        <v>0</v>
      </c>
      <c r="AA36" s="1019">
        <f t="shared" si="3"/>
        <v>0</v>
      </c>
      <c r="AB36" s="1019">
        <f t="shared" si="3"/>
        <v>0</v>
      </c>
      <c r="AC36" s="1019">
        <f t="shared" si="3"/>
        <v>0</v>
      </c>
      <c r="AD36" s="1019">
        <f t="shared" si="3"/>
        <v>0</v>
      </c>
      <c r="AE36" s="1019">
        <f t="shared" si="3"/>
        <v>0</v>
      </c>
      <c r="AF36" s="1019">
        <f t="shared" si="3"/>
        <v>0</v>
      </c>
      <c r="AG36" s="1019">
        <f t="shared" si="3"/>
        <v>0</v>
      </c>
      <c r="AH36" s="1019">
        <f t="shared" si="3"/>
        <v>0</v>
      </c>
      <c r="AI36" s="1019">
        <f t="shared" si="3"/>
        <v>0</v>
      </c>
      <c r="AJ36" s="1019">
        <f t="shared" si="3"/>
        <v>0</v>
      </c>
      <c r="AK36" s="1019">
        <f t="shared" si="3"/>
        <v>0</v>
      </c>
      <c r="AL36" s="1019">
        <f t="shared" si="3"/>
        <v>0</v>
      </c>
      <c r="AM36" s="1019">
        <f t="shared" si="3"/>
        <v>0</v>
      </c>
      <c r="AN36" s="1019">
        <f t="shared" si="3"/>
        <v>0</v>
      </c>
      <c r="AO36" s="1019">
        <f t="shared" si="3"/>
        <v>0</v>
      </c>
      <c r="AP36" s="1019">
        <f t="shared" si="3"/>
        <v>0</v>
      </c>
      <c r="AQ36" s="1019">
        <f t="shared" si="3"/>
        <v>0</v>
      </c>
    </row>
    <row r="37" spans="1:38" ht="15">
      <c r="A37" s="79"/>
      <c r="C37" s="16"/>
      <c r="D37" s="48"/>
      <c r="E37" s="48"/>
      <c r="F37" s="39"/>
      <c r="G37" s="4"/>
      <c r="H37" s="4"/>
      <c r="AI37" s="238"/>
      <c r="AJ37" s="238"/>
      <c r="AK37" s="238"/>
      <c r="AL37" s="238"/>
    </row>
    <row r="38" spans="1:43" ht="15">
      <c r="A38" s="831"/>
      <c r="B38" s="1011" t="s">
        <v>613</v>
      </c>
      <c r="C38" s="1022"/>
      <c r="D38" s="1011"/>
      <c r="E38" s="1011"/>
      <c r="F38" s="1021"/>
      <c r="G38" s="1019">
        <v>0</v>
      </c>
      <c r="H38" s="1019">
        <v>0</v>
      </c>
      <c r="I38" s="1019">
        <v>0</v>
      </c>
      <c r="J38" s="1019">
        <v>0</v>
      </c>
      <c r="K38" s="1019">
        <v>0</v>
      </c>
      <c r="L38" s="1019">
        <v>0</v>
      </c>
      <c r="M38" s="1019">
        <v>0</v>
      </c>
      <c r="N38" s="1019">
        <v>0</v>
      </c>
      <c r="O38" s="1019">
        <v>0</v>
      </c>
      <c r="P38" s="1019">
        <v>0</v>
      </c>
      <c r="Q38" s="1019">
        <v>0</v>
      </c>
      <c r="R38" s="1019">
        <v>0</v>
      </c>
      <c r="S38" s="1019">
        <v>0</v>
      </c>
      <c r="T38" s="1019">
        <v>0</v>
      </c>
      <c r="U38" s="1019">
        <v>0</v>
      </c>
      <c r="V38" s="1019">
        <v>0</v>
      </c>
      <c r="W38" s="1019">
        <v>0</v>
      </c>
      <c r="X38" s="1019">
        <v>0</v>
      </c>
      <c r="Y38" s="1019">
        <v>0</v>
      </c>
      <c r="Z38" s="1019">
        <v>0</v>
      </c>
      <c r="AA38" s="1019">
        <v>0</v>
      </c>
      <c r="AB38" s="1019">
        <v>0</v>
      </c>
      <c r="AC38" s="1019">
        <v>0</v>
      </c>
      <c r="AD38" s="1019">
        <v>0</v>
      </c>
      <c r="AE38" s="1019">
        <v>0</v>
      </c>
      <c r="AF38" s="1019">
        <v>0</v>
      </c>
      <c r="AG38" s="1019">
        <v>0</v>
      </c>
      <c r="AH38" s="1019">
        <v>0</v>
      </c>
      <c r="AI38" s="1019">
        <v>0</v>
      </c>
      <c r="AJ38" s="1019">
        <v>0</v>
      </c>
      <c r="AK38" s="1019">
        <v>0</v>
      </c>
      <c r="AL38" s="1019">
        <v>0</v>
      </c>
      <c r="AM38" s="1019">
        <v>0</v>
      </c>
      <c r="AN38" s="1019">
        <v>0</v>
      </c>
      <c r="AO38" s="1019">
        <v>0</v>
      </c>
      <c r="AP38" s="1019">
        <v>0</v>
      </c>
      <c r="AQ38" s="1019">
        <v>0</v>
      </c>
    </row>
    <row r="39" spans="1:38" ht="15">
      <c r="A39" s="79"/>
      <c r="B39" s="48"/>
      <c r="C39" s="16"/>
      <c r="D39" s="48"/>
      <c r="E39" s="48"/>
      <c r="F39" s="39"/>
      <c r="G39" s="4"/>
      <c r="H39" s="4"/>
      <c r="AI39" s="238"/>
      <c r="AJ39" s="238"/>
      <c r="AK39" s="238"/>
      <c r="AL39" s="238"/>
    </row>
    <row r="40" spans="1:43" ht="15">
      <c r="A40" s="831"/>
      <c r="B40" s="48" t="s">
        <v>614</v>
      </c>
      <c r="C40" s="1011"/>
      <c r="D40" s="1011"/>
      <c r="E40" s="1011"/>
      <c r="F40" s="1021"/>
      <c r="G40" s="1019">
        <f>SUM(G13,G31,G36,G38)</f>
        <v>0</v>
      </c>
      <c r="H40" s="1019">
        <f aca="true" t="shared" si="4" ref="H40:AQ40">SUM(H13,H31,H36,H38)</f>
        <v>0</v>
      </c>
      <c r="I40" s="1019">
        <f t="shared" si="4"/>
        <v>0</v>
      </c>
      <c r="J40" s="1019">
        <f t="shared" si="4"/>
        <v>0</v>
      </c>
      <c r="K40" s="1019">
        <f t="shared" si="4"/>
        <v>0</v>
      </c>
      <c r="L40" s="1019">
        <f t="shared" si="4"/>
        <v>0</v>
      </c>
      <c r="M40" s="1019">
        <f t="shared" si="4"/>
        <v>0</v>
      </c>
      <c r="N40" s="1019">
        <f t="shared" si="4"/>
        <v>0</v>
      </c>
      <c r="O40" s="1019">
        <f t="shared" si="4"/>
        <v>0</v>
      </c>
      <c r="P40" s="1019">
        <f t="shared" si="4"/>
        <v>0</v>
      </c>
      <c r="Q40" s="1019">
        <f t="shared" si="4"/>
        <v>0</v>
      </c>
      <c r="R40" s="1019">
        <f t="shared" si="4"/>
        <v>0</v>
      </c>
      <c r="S40" s="1019">
        <f t="shared" si="4"/>
        <v>0</v>
      </c>
      <c r="T40" s="1019">
        <f t="shared" si="4"/>
        <v>0</v>
      </c>
      <c r="U40" s="1019">
        <f t="shared" si="4"/>
        <v>0</v>
      </c>
      <c r="V40" s="1019">
        <f t="shared" si="4"/>
        <v>0</v>
      </c>
      <c r="W40" s="1019">
        <f t="shared" si="4"/>
        <v>0</v>
      </c>
      <c r="X40" s="1019">
        <f t="shared" si="4"/>
        <v>0</v>
      </c>
      <c r="Y40" s="1019">
        <f t="shared" si="4"/>
        <v>0</v>
      </c>
      <c r="Z40" s="1019">
        <f t="shared" si="4"/>
        <v>0</v>
      </c>
      <c r="AA40" s="1019">
        <f t="shared" si="4"/>
        <v>0</v>
      </c>
      <c r="AB40" s="1019">
        <f t="shared" si="4"/>
        <v>0</v>
      </c>
      <c r="AC40" s="1019">
        <f t="shared" si="4"/>
        <v>0</v>
      </c>
      <c r="AD40" s="1019">
        <f t="shared" si="4"/>
        <v>0</v>
      </c>
      <c r="AE40" s="1019">
        <f t="shared" si="4"/>
        <v>0</v>
      </c>
      <c r="AF40" s="1019">
        <f t="shared" si="4"/>
        <v>0</v>
      </c>
      <c r="AG40" s="1019">
        <f t="shared" si="4"/>
        <v>0</v>
      </c>
      <c r="AH40" s="1019">
        <f t="shared" si="4"/>
        <v>0</v>
      </c>
      <c r="AI40" s="1019">
        <f t="shared" si="4"/>
        <v>0</v>
      </c>
      <c r="AJ40" s="1019">
        <f t="shared" si="4"/>
        <v>0</v>
      </c>
      <c r="AK40" s="1019">
        <f t="shared" si="4"/>
        <v>0</v>
      </c>
      <c r="AL40" s="1019">
        <f t="shared" si="4"/>
        <v>0</v>
      </c>
      <c r="AM40" s="1019">
        <f t="shared" si="4"/>
        <v>0</v>
      </c>
      <c r="AN40" s="1019">
        <f t="shared" si="4"/>
        <v>0</v>
      </c>
      <c r="AO40" s="1019">
        <f t="shared" si="4"/>
        <v>0</v>
      </c>
      <c r="AP40" s="1019">
        <f t="shared" si="4"/>
        <v>0</v>
      </c>
      <c r="AQ40" s="1019">
        <f t="shared" si="4"/>
        <v>0</v>
      </c>
    </row>
    <row r="41" spans="1:43" ht="15">
      <c r="A41" s="79"/>
      <c r="C41" s="48"/>
      <c r="D41" s="48"/>
      <c r="E41" s="48"/>
      <c r="F41" s="39"/>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239"/>
      <c r="AJ41" s="239"/>
      <c r="AK41" s="239"/>
      <c r="AL41" s="239"/>
      <c r="AM41" s="4"/>
      <c r="AN41" s="4"/>
      <c r="AO41" s="4"/>
      <c r="AP41" s="4"/>
      <c r="AQ41" s="278"/>
    </row>
    <row r="42" spans="1:38" ht="15">
      <c r="A42" s="79"/>
      <c r="B42" s="16" t="s">
        <v>616</v>
      </c>
      <c r="C42" s="48"/>
      <c r="D42" s="48"/>
      <c r="E42" s="48"/>
      <c r="F42" s="39"/>
      <c r="G42" s="4"/>
      <c r="H42" s="4"/>
      <c r="AI42" s="238"/>
      <c r="AJ42" s="238"/>
      <c r="AK42" s="238"/>
      <c r="AL42" s="238"/>
    </row>
    <row r="43" spans="1:38" ht="15">
      <c r="A43" s="79"/>
      <c r="B43" s="16" t="s">
        <v>617</v>
      </c>
      <c r="C43" s="48"/>
      <c r="D43" s="48"/>
      <c r="E43" s="48"/>
      <c r="F43" s="39"/>
      <c r="G43" s="4"/>
      <c r="H43" s="4"/>
      <c r="AI43" s="238"/>
      <c r="AJ43" s="238"/>
      <c r="AK43" s="238"/>
      <c r="AL43" s="238"/>
    </row>
    <row r="44" spans="1:43" ht="15">
      <c r="A44" s="831"/>
      <c r="B44" s="48" t="s">
        <v>614</v>
      </c>
      <c r="C44" s="1011"/>
      <c r="D44" s="1011"/>
      <c r="E44" s="1011"/>
      <c r="F44" s="1021"/>
      <c r="G44" s="1019">
        <f>SUM(G42:G43)</f>
        <v>0</v>
      </c>
      <c r="H44" s="1019">
        <f aca="true" t="shared" si="5" ref="H44:AQ44">SUM(H42:H43)</f>
        <v>0</v>
      </c>
      <c r="I44" s="1019">
        <f t="shared" si="5"/>
        <v>0</v>
      </c>
      <c r="J44" s="1019">
        <f t="shared" si="5"/>
        <v>0</v>
      </c>
      <c r="K44" s="1019">
        <f t="shared" si="5"/>
        <v>0</v>
      </c>
      <c r="L44" s="1019">
        <f t="shared" si="5"/>
        <v>0</v>
      </c>
      <c r="M44" s="1019">
        <f t="shared" si="5"/>
        <v>0</v>
      </c>
      <c r="N44" s="1019">
        <f t="shared" si="5"/>
        <v>0</v>
      </c>
      <c r="O44" s="1019">
        <f t="shared" si="5"/>
        <v>0</v>
      </c>
      <c r="P44" s="1019">
        <f t="shared" si="5"/>
        <v>0</v>
      </c>
      <c r="Q44" s="1019">
        <f t="shared" si="5"/>
        <v>0</v>
      </c>
      <c r="R44" s="1019">
        <f t="shared" si="5"/>
        <v>0</v>
      </c>
      <c r="S44" s="1019">
        <f t="shared" si="5"/>
        <v>0</v>
      </c>
      <c r="T44" s="1019">
        <f t="shared" si="5"/>
        <v>0</v>
      </c>
      <c r="U44" s="1019">
        <f t="shared" si="5"/>
        <v>0</v>
      </c>
      <c r="V44" s="1019">
        <f t="shared" si="5"/>
        <v>0</v>
      </c>
      <c r="W44" s="1019">
        <f t="shared" si="5"/>
        <v>0</v>
      </c>
      <c r="X44" s="1019">
        <f t="shared" si="5"/>
        <v>0</v>
      </c>
      <c r="Y44" s="1019">
        <f t="shared" si="5"/>
        <v>0</v>
      </c>
      <c r="Z44" s="1019">
        <f t="shared" si="5"/>
        <v>0</v>
      </c>
      <c r="AA44" s="1019">
        <f t="shared" si="5"/>
        <v>0</v>
      </c>
      <c r="AB44" s="1019">
        <f t="shared" si="5"/>
        <v>0</v>
      </c>
      <c r="AC44" s="1019">
        <f t="shared" si="5"/>
        <v>0</v>
      </c>
      <c r="AD44" s="1019">
        <f t="shared" si="5"/>
        <v>0</v>
      </c>
      <c r="AE44" s="1019">
        <f t="shared" si="5"/>
        <v>0</v>
      </c>
      <c r="AF44" s="1019">
        <f t="shared" si="5"/>
        <v>0</v>
      </c>
      <c r="AG44" s="1019">
        <f t="shared" si="5"/>
        <v>0</v>
      </c>
      <c r="AH44" s="1019">
        <f t="shared" si="5"/>
        <v>0</v>
      </c>
      <c r="AI44" s="1019">
        <f t="shared" si="5"/>
        <v>0</v>
      </c>
      <c r="AJ44" s="1019">
        <f t="shared" si="5"/>
        <v>0</v>
      </c>
      <c r="AK44" s="1019">
        <f t="shared" si="5"/>
        <v>0</v>
      </c>
      <c r="AL44" s="1019">
        <f t="shared" si="5"/>
        <v>0</v>
      </c>
      <c r="AM44" s="1019">
        <f t="shared" si="5"/>
        <v>0</v>
      </c>
      <c r="AN44" s="1019">
        <f t="shared" si="5"/>
        <v>0</v>
      </c>
      <c r="AO44" s="1019">
        <f t="shared" si="5"/>
        <v>0</v>
      </c>
      <c r="AP44" s="1019">
        <f t="shared" si="5"/>
        <v>0</v>
      </c>
      <c r="AQ44" s="1019">
        <f t="shared" si="5"/>
        <v>0</v>
      </c>
    </row>
    <row r="45" spans="1:8" ht="15">
      <c r="A45" s="79"/>
      <c r="B45" s="16"/>
      <c r="C45" s="48"/>
      <c r="D45" s="48"/>
      <c r="E45" s="48"/>
      <c r="F45" s="39"/>
      <c r="G45" s="4"/>
      <c r="H45" s="4"/>
    </row>
  </sheetData>
  <mergeCells count="38">
    <mergeCell ref="AQ6:AQ9"/>
    <mergeCell ref="Z7:Z8"/>
    <mergeCell ref="AD7:AD8"/>
    <mergeCell ref="R7:R8"/>
    <mergeCell ref="V7:V8"/>
    <mergeCell ref="W6:Z6"/>
    <mergeCell ref="AH7:AH8"/>
    <mergeCell ref="AC7:AC8"/>
    <mergeCell ref="S6:V6"/>
    <mergeCell ref="Y7:Y8"/>
    <mergeCell ref="AA7:AB7"/>
    <mergeCell ref="AO7:AO8"/>
    <mergeCell ref="AE7:AF7"/>
    <mergeCell ref="AG7:AG8"/>
    <mergeCell ref="AI7:AJ7"/>
    <mergeCell ref="AK7:AK8"/>
    <mergeCell ref="A6:F9"/>
    <mergeCell ref="J7:J8"/>
    <mergeCell ref="AP7:AP8"/>
    <mergeCell ref="AA6:AD6"/>
    <mergeCell ref="AE6:AH6"/>
    <mergeCell ref="AM6:AP6"/>
    <mergeCell ref="AI6:AL6"/>
    <mergeCell ref="AL7:AL8"/>
    <mergeCell ref="G7:H7"/>
    <mergeCell ref="I7:I8"/>
    <mergeCell ref="G6:J6"/>
    <mergeCell ref="K6:N6"/>
    <mergeCell ref="O6:R6"/>
    <mergeCell ref="N7:N8"/>
    <mergeCell ref="K7:L7"/>
    <mergeCell ref="M7:M8"/>
    <mergeCell ref="AM7:AN7"/>
    <mergeCell ref="O7:P7"/>
    <mergeCell ref="Q7:Q8"/>
    <mergeCell ref="S7:T7"/>
    <mergeCell ref="U7:U8"/>
    <mergeCell ref="W7:X7"/>
  </mergeCells>
  <printOptions/>
  <pageMargins left="0.7" right="0.7" top="0.75" bottom="0.75" header="0.3" footer="0.3"/>
  <pageSetup fitToHeight="0" fitToWidth="1" horizontalDpi="600" verticalDpi="600" orientation="landscape" paperSize="9" scale="1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pageSetUpPr fitToPage="1"/>
  </sheetPr>
  <dimension ref="A1:BS45"/>
  <sheetViews>
    <sheetView view="pageBreakPreview" zoomScale="60" workbookViewId="0" topLeftCell="AK1"/>
  </sheetViews>
  <sheetFormatPr defaultColWidth="9.140625" defaultRowHeight="15"/>
  <cols>
    <col min="1" max="1" width="6.28125" style="1" customWidth="1"/>
    <col min="2" max="2" width="2.8515625" style="1" customWidth="1"/>
    <col min="3" max="3" width="5.421875" style="1" customWidth="1"/>
    <col min="4" max="4" width="9.140625" style="1" customWidth="1"/>
    <col min="5" max="5" width="16.8515625" style="1" customWidth="1"/>
    <col min="6" max="6" width="32.28125" style="1" customWidth="1"/>
    <col min="7" max="8" width="22.7109375" style="6" customWidth="1"/>
    <col min="9" max="10" width="22.7109375" style="1" customWidth="1"/>
    <col min="11" max="11" width="20.421875" style="1" customWidth="1"/>
    <col min="12" max="12" width="14.8515625" style="1" bestFit="1" customWidth="1"/>
    <col min="13" max="13" width="14.8515625" style="1" customWidth="1"/>
    <col min="14" max="14" width="20.421875" style="1" bestFit="1" customWidth="1"/>
    <col min="15" max="16" width="20.421875" style="1" customWidth="1"/>
    <col min="17" max="17" width="14.8515625" style="1" bestFit="1" customWidth="1"/>
    <col min="18" max="18" width="14.8515625" style="1" customWidth="1"/>
    <col min="19" max="19" width="20.421875" style="1" bestFit="1" customWidth="1"/>
    <col min="20" max="21" width="20.421875" style="1" customWidth="1"/>
    <col min="22" max="22" width="14.8515625" style="1" bestFit="1" customWidth="1"/>
    <col min="23" max="23" width="14.8515625" style="1" customWidth="1"/>
    <col min="24" max="24" width="20.421875" style="1" bestFit="1" customWidth="1"/>
    <col min="25" max="25" width="20.421875" style="1" customWidth="1"/>
    <col min="26" max="26" width="20.7109375" style="1" customWidth="1"/>
    <col min="27" max="27" width="14.8515625" style="1" bestFit="1" customWidth="1"/>
    <col min="28" max="28" width="14.8515625" style="1" customWidth="1"/>
    <col min="29" max="29" width="20.421875" style="1" bestFit="1" customWidth="1"/>
    <col min="30" max="31" width="20.421875" style="1" customWidth="1"/>
    <col min="32" max="32" width="14.8515625" style="1" bestFit="1" customWidth="1"/>
    <col min="33" max="33" width="14.8515625" style="1" customWidth="1"/>
    <col min="34" max="34" width="20.421875" style="1" bestFit="1" customWidth="1"/>
    <col min="35" max="36" width="20.421875" style="1" customWidth="1"/>
    <col min="37" max="37" width="14.8515625" style="1" bestFit="1" customWidth="1"/>
    <col min="38" max="38" width="14.8515625" style="1" customWidth="1"/>
    <col min="39" max="39" width="20.421875" style="1" bestFit="1" customWidth="1"/>
    <col min="40" max="41" width="20.421875" style="1" customWidth="1"/>
    <col min="42" max="42" width="14.8515625" style="279" bestFit="1" customWidth="1"/>
    <col min="43" max="43" width="14.8515625" style="279" customWidth="1"/>
    <col min="44" max="44" width="20.421875" style="279" bestFit="1" customWidth="1"/>
    <col min="45" max="46" width="20.421875" style="279" customWidth="1"/>
    <col min="47" max="47" width="14.8515625" style="1" bestFit="1" customWidth="1"/>
    <col min="48" max="48" width="14.8515625" style="1" customWidth="1"/>
    <col min="49" max="49" width="20.421875" style="1" bestFit="1" customWidth="1"/>
    <col min="50" max="51" width="20.421875" style="1" customWidth="1"/>
    <col min="52" max="52" width="12.00390625" style="279" customWidth="1"/>
    <col min="53" max="16384" width="9.140625" style="1" customWidth="1"/>
  </cols>
  <sheetData>
    <row r="1" spans="1:64" ht="15">
      <c r="A1" s="1" t="s">
        <v>486</v>
      </c>
      <c r="B1" s="1"/>
      <c r="C1" s="1"/>
      <c r="D1" s="1"/>
      <c r="E1" s="1">
        <f>'S1_DB NOT PAA CV'!B1</f>
        <v>0</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279"/>
      <c r="AQ1" s="279"/>
      <c r="AR1" s="279"/>
      <c r="AS1" s="279"/>
      <c r="AT1" s="279"/>
      <c r="AU1" s="1"/>
      <c r="AV1" s="1"/>
      <c r="AW1" s="1"/>
      <c r="AX1" s="1"/>
      <c r="AY1" s="1"/>
      <c r="AZ1" s="279"/>
      <c r="BA1" s="1"/>
      <c r="BB1" s="1"/>
      <c r="BC1" s="1"/>
      <c r="BD1" s="1"/>
      <c r="BE1" s="1"/>
      <c r="BF1" s="1"/>
      <c r="BG1" s="1"/>
      <c r="BH1" s="1"/>
      <c r="BI1" s="1"/>
      <c r="BJ1" s="1"/>
      <c r="BK1" s="1"/>
      <c r="BL1" s="1"/>
    </row>
    <row r="2" spans="1:64" ht="15">
      <c r="A2" s="1" t="s">
        <v>487</v>
      </c>
      <c r="B2" s="1"/>
      <c r="C2" s="1"/>
      <c r="D2" s="1"/>
      <c r="E2" s="1" t="s">
        <v>589</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279"/>
      <c r="AQ2" s="279"/>
      <c r="AR2" s="279"/>
      <c r="AS2" s="279"/>
      <c r="AT2" s="279"/>
      <c r="AU2" s="1"/>
      <c r="AV2" s="1"/>
      <c r="AW2" s="1"/>
      <c r="AX2" s="1"/>
      <c r="AY2" s="1"/>
      <c r="AZ2" s="279"/>
      <c r="BA2" s="1"/>
      <c r="BB2" s="1"/>
      <c r="BC2" s="1"/>
      <c r="BD2" s="1"/>
      <c r="BE2" s="1"/>
      <c r="BF2" s="1"/>
      <c r="BG2" s="1"/>
      <c r="BH2" s="1"/>
      <c r="BI2" s="1"/>
      <c r="BJ2" s="1"/>
      <c r="BK2" s="1"/>
      <c r="BL2" s="1"/>
    </row>
    <row r="3" spans="1:64" ht="15">
      <c r="A3" s="1" t="s">
        <v>489</v>
      </c>
      <c r="B3" s="1"/>
      <c r="C3" s="1"/>
      <c r="D3" s="1"/>
      <c r="E3" s="1" t="s">
        <v>582</v>
      </c>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279"/>
      <c r="AQ3" s="279"/>
      <c r="AR3" s="279"/>
      <c r="AS3" s="279"/>
      <c r="AT3" s="279"/>
      <c r="AU3" s="1"/>
      <c r="AV3" s="1"/>
      <c r="AW3" s="1"/>
      <c r="AX3" s="1"/>
      <c r="AY3" s="1"/>
      <c r="AZ3" s="279"/>
      <c r="BA3" s="1"/>
      <c r="BB3" s="1"/>
      <c r="BC3" s="1"/>
      <c r="BD3" s="1"/>
      <c r="BE3" s="1"/>
      <c r="BF3" s="1"/>
      <c r="BG3" s="1"/>
      <c r="BH3" s="1"/>
      <c r="BI3" s="1"/>
      <c r="BJ3" s="1"/>
      <c r="BK3" s="1"/>
      <c r="BL3" s="1"/>
    </row>
    <row r="4" spans="1:64" ht="15">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279"/>
      <c r="AQ4" s="279"/>
      <c r="AR4" s="279"/>
      <c r="AS4" s="279"/>
      <c r="AT4" s="279"/>
      <c r="AU4" s="1"/>
      <c r="AV4" s="1"/>
      <c r="AW4" s="1"/>
      <c r="AX4" s="1"/>
      <c r="AY4" s="1"/>
      <c r="AZ4" s="279"/>
      <c r="BA4" s="1"/>
      <c r="BB4" s="1"/>
      <c r="BC4" s="1"/>
      <c r="BD4" s="1"/>
      <c r="BE4" s="1"/>
      <c r="BF4" s="1"/>
      <c r="BG4" s="1"/>
      <c r="BH4" s="1"/>
      <c r="BI4" s="1"/>
      <c r="BJ4" s="1"/>
      <c r="BK4" s="1"/>
      <c r="BL4" s="1"/>
    </row>
    <row r="5" spans="1:64" ht="15.75" thickBot="1">
      <c r="A5" s="6"/>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279"/>
      <c r="AQ5" s="279"/>
      <c r="AR5" s="279"/>
      <c r="AS5" s="279"/>
      <c r="AT5" s="279"/>
      <c r="AU5" s="1"/>
      <c r="AV5" s="1"/>
      <c r="AW5" s="1"/>
      <c r="AX5" s="1"/>
      <c r="AY5" s="1"/>
      <c r="AZ5" s="279"/>
      <c r="BA5" s="1"/>
      <c r="BB5" s="1"/>
      <c r="BC5" s="1"/>
      <c r="BD5" s="1"/>
      <c r="BE5" s="1"/>
      <c r="BF5" s="1"/>
      <c r="BG5" s="1"/>
      <c r="BH5" s="1"/>
      <c r="BI5" s="1"/>
      <c r="BJ5" s="1"/>
      <c r="BK5" s="1"/>
      <c r="BL5" s="1"/>
    </row>
    <row r="6" spans="1:52" ht="15" thickBot="1">
      <c r="A6" s="925" t="s">
        <v>24</v>
      </c>
      <c r="B6" s="925"/>
      <c r="C6" s="925"/>
      <c r="D6" s="925"/>
      <c r="E6" s="925"/>
      <c r="F6" s="931"/>
      <c r="G6" s="915" t="s">
        <v>282</v>
      </c>
      <c r="H6" s="916"/>
      <c r="I6" s="916"/>
      <c r="J6" s="916"/>
      <c r="K6" s="917"/>
      <c r="L6" s="915" t="s">
        <v>493</v>
      </c>
      <c r="M6" s="916"/>
      <c r="N6" s="916"/>
      <c r="O6" s="916"/>
      <c r="P6" s="917"/>
      <c r="Q6" s="915" t="s">
        <v>494</v>
      </c>
      <c r="R6" s="916"/>
      <c r="S6" s="916"/>
      <c r="T6" s="916"/>
      <c r="U6" s="917"/>
      <c r="V6" s="915" t="s">
        <v>495</v>
      </c>
      <c r="W6" s="916"/>
      <c r="X6" s="916"/>
      <c r="Y6" s="916"/>
      <c r="Z6" s="917"/>
      <c r="AA6" s="915" t="s">
        <v>496</v>
      </c>
      <c r="AB6" s="916"/>
      <c r="AC6" s="916"/>
      <c r="AD6" s="916"/>
      <c r="AE6" s="917"/>
      <c r="AF6" s="915" t="s">
        <v>497</v>
      </c>
      <c r="AG6" s="916"/>
      <c r="AH6" s="916"/>
      <c r="AI6" s="916"/>
      <c r="AJ6" s="917"/>
      <c r="AK6" s="915" t="s">
        <v>498</v>
      </c>
      <c r="AL6" s="916"/>
      <c r="AM6" s="916"/>
      <c r="AN6" s="916"/>
      <c r="AO6" s="917"/>
      <c r="AP6" s="926" t="s">
        <v>499</v>
      </c>
      <c r="AQ6" s="927"/>
      <c r="AR6" s="927"/>
      <c r="AS6" s="927"/>
      <c r="AT6" s="928"/>
      <c r="AU6" s="915" t="s">
        <v>500</v>
      </c>
      <c r="AV6" s="916"/>
      <c r="AW6" s="916"/>
      <c r="AX6" s="916"/>
      <c r="AY6" s="917"/>
      <c r="AZ6" s="910" t="s">
        <v>634</v>
      </c>
    </row>
    <row r="7" spans="1:52" ht="14.45" customHeight="1" thickBot="1">
      <c r="A7" s="925"/>
      <c r="B7" s="925"/>
      <c r="C7" s="925"/>
      <c r="D7" s="925"/>
      <c r="E7" s="925"/>
      <c r="F7" s="931"/>
      <c r="G7" s="918" t="s">
        <v>635</v>
      </c>
      <c r="H7" s="934"/>
      <c r="I7" s="918" t="s">
        <v>619</v>
      </c>
      <c r="J7" s="919"/>
      <c r="K7" s="847" t="s">
        <v>507</v>
      </c>
      <c r="L7" s="918" t="s">
        <v>635</v>
      </c>
      <c r="M7" s="934"/>
      <c r="N7" s="918" t="s">
        <v>619</v>
      </c>
      <c r="O7" s="919"/>
      <c r="P7" s="847" t="s">
        <v>507</v>
      </c>
      <c r="Q7" s="918" t="s">
        <v>635</v>
      </c>
      <c r="R7" s="934"/>
      <c r="S7" s="918" t="s">
        <v>619</v>
      </c>
      <c r="T7" s="919"/>
      <c r="U7" s="847" t="s">
        <v>507</v>
      </c>
      <c r="V7" s="918" t="s">
        <v>635</v>
      </c>
      <c r="W7" s="934"/>
      <c r="X7" s="918" t="s">
        <v>619</v>
      </c>
      <c r="Y7" s="919"/>
      <c r="Z7" s="847" t="s">
        <v>507</v>
      </c>
      <c r="AA7" s="918" t="s">
        <v>635</v>
      </c>
      <c r="AB7" s="934"/>
      <c r="AC7" s="918" t="s">
        <v>619</v>
      </c>
      <c r="AD7" s="919"/>
      <c r="AE7" s="847" t="s">
        <v>507</v>
      </c>
      <c r="AF7" s="918" t="s">
        <v>635</v>
      </c>
      <c r="AG7" s="934"/>
      <c r="AH7" s="918" t="s">
        <v>619</v>
      </c>
      <c r="AI7" s="919"/>
      <c r="AJ7" s="847" t="s">
        <v>507</v>
      </c>
      <c r="AK7" s="918" t="s">
        <v>635</v>
      </c>
      <c r="AL7" s="934"/>
      <c r="AM7" s="918" t="s">
        <v>619</v>
      </c>
      <c r="AN7" s="919"/>
      <c r="AO7" s="847" t="s">
        <v>507</v>
      </c>
      <c r="AP7" s="918" t="s">
        <v>635</v>
      </c>
      <c r="AQ7" s="934"/>
      <c r="AR7" s="918" t="s">
        <v>619</v>
      </c>
      <c r="AS7" s="919"/>
      <c r="AT7" s="847" t="s">
        <v>507</v>
      </c>
      <c r="AU7" s="918" t="s">
        <v>635</v>
      </c>
      <c r="AV7" s="934"/>
      <c r="AW7" s="918" t="s">
        <v>619</v>
      </c>
      <c r="AX7" s="919"/>
      <c r="AY7" s="847" t="s">
        <v>507</v>
      </c>
      <c r="AZ7" s="911"/>
    </row>
    <row r="8" spans="1:52" ht="39" thickBot="1">
      <c r="A8" s="925"/>
      <c r="B8" s="925"/>
      <c r="C8" s="925"/>
      <c r="D8" s="925"/>
      <c r="E8" s="925"/>
      <c r="F8" s="931"/>
      <c r="G8" s="682" t="s">
        <v>620</v>
      </c>
      <c r="H8" s="682" t="s">
        <v>621</v>
      </c>
      <c r="I8" s="682" t="s">
        <v>502</v>
      </c>
      <c r="J8" s="682" t="s">
        <v>503</v>
      </c>
      <c r="K8" s="848"/>
      <c r="L8" s="682" t="s">
        <v>620</v>
      </c>
      <c r="M8" s="682" t="s">
        <v>621</v>
      </c>
      <c r="N8" s="682" t="s">
        <v>502</v>
      </c>
      <c r="O8" s="682" t="s">
        <v>503</v>
      </c>
      <c r="P8" s="848"/>
      <c r="Q8" s="682" t="s">
        <v>620</v>
      </c>
      <c r="R8" s="682" t="s">
        <v>621</v>
      </c>
      <c r="S8" s="682" t="s">
        <v>502</v>
      </c>
      <c r="T8" s="682" t="s">
        <v>503</v>
      </c>
      <c r="U8" s="848"/>
      <c r="V8" s="682" t="s">
        <v>620</v>
      </c>
      <c r="W8" s="682" t="s">
        <v>621</v>
      </c>
      <c r="X8" s="682" t="s">
        <v>502</v>
      </c>
      <c r="Y8" s="682" t="s">
        <v>503</v>
      </c>
      <c r="Z8" s="848"/>
      <c r="AA8" s="682" t="s">
        <v>620</v>
      </c>
      <c r="AB8" s="682" t="s">
        <v>621</v>
      </c>
      <c r="AC8" s="682" t="s">
        <v>502</v>
      </c>
      <c r="AD8" s="682" t="s">
        <v>503</v>
      </c>
      <c r="AE8" s="848"/>
      <c r="AF8" s="682" t="s">
        <v>620</v>
      </c>
      <c r="AG8" s="682" t="s">
        <v>621</v>
      </c>
      <c r="AH8" s="682" t="s">
        <v>502</v>
      </c>
      <c r="AI8" s="682" t="s">
        <v>503</v>
      </c>
      <c r="AJ8" s="848"/>
      <c r="AK8" s="682" t="s">
        <v>620</v>
      </c>
      <c r="AL8" s="682" t="s">
        <v>621</v>
      </c>
      <c r="AM8" s="682" t="s">
        <v>502</v>
      </c>
      <c r="AN8" s="682" t="s">
        <v>503</v>
      </c>
      <c r="AO8" s="848"/>
      <c r="AP8" s="682" t="s">
        <v>620</v>
      </c>
      <c r="AQ8" s="682" t="s">
        <v>621</v>
      </c>
      <c r="AR8" s="682" t="s">
        <v>502</v>
      </c>
      <c r="AS8" s="682" t="s">
        <v>503</v>
      </c>
      <c r="AT8" s="848"/>
      <c r="AU8" s="682" t="s">
        <v>620</v>
      </c>
      <c r="AV8" s="682" t="s">
        <v>621</v>
      </c>
      <c r="AW8" s="682" t="s">
        <v>502</v>
      </c>
      <c r="AX8" s="682" t="s">
        <v>503</v>
      </c>
      <c r="AY8" s="848"/>
      <c r="AZ8" s="911"/>
    </row>
    <row r="9" spans="1:52" ht="15.75" thickBot="1">
      <c r="A9" s="925"/>
      <c r="B9" s="925"/>
      <c r="C9" s="925"/>
      <c r="D9" s="925"/>
      <c r="E9" s="925"/>
      <c r="F9" s="931"/>
      <c r="G9" s="685" t="s">
        <v>292</v>
      </c>
      <c r="H9" s="685" t="s">
        <v>36</v>
      </c>
      <c r="I9" s="685" t="s">
        <v>37</v>
      </c>
      <c r="J9" s="685" t="s">
        <v>38</v>
      </c>
      <c r="K9" s="94" t="s">
        <v>622</v>
      </c>
      <c r="L9" s="685" t="s">
        <v>292</v>
      </c>
      <c r="M9" s="685" t="s">
        <v>36</v>
      </c>
      <c r="N9" s="685" t="s">
        <v>37</v>
      </c>
      <c r="O9" s="685" t="s">
        <v>38</v>
      </c>
      <c r="P9" s="94" t="s">
        <v>622</v>
      </c>
      <c r="Q9" s="685" t="s">
        <v>292</v>
      </c>
      <c r="R9" s="685" t="s">
        <v>36</v>
      </c>
      <c r="S9" s="685" t="s">
        <v>37</v>
      </c>
      <c r="T9" s="685" t="s">
        <v>38</v>
      </c>
      <c r="U9" s="94" t="s">
        <v>622</v>
      </c>
      <c r="V9" s="685" t="s">
        <v>292</v>
      </c>
      <c r="W9" s="685" t="s">
        <v>36</v>
      </c>
      <c r="X9" s="685" t="s">
        <v>37</v>
      </c>
      <c r="Y9" s="685" t="s">
        <v>38</v>
      </c>
      <c r="Z9" s="94" t="s">
        <v>622</v>
      </c>
      <c r="AA9" s="685" t="s">
        <v>292</v>
      </c>
      <c r="AB9" s="685" t="s">
        <v>36</v>
      </c>
      <c r="AC9" s="685" t="s">
        <v>37</v>
      </c>
      <c r="AD9" s="685" t="s">
        <v>38</v>
      </c>
      <c r="AE9" s="94" t="s">
        <v>622</v>
      </c>
      <c r="AF9" s="685" t="s">
        <v>292</v>
      </c>
      <c r="AG9" s="685" t="s">
        <v>36</v>
      </c>
      <c r="AH9" s="685" t="s">
        <v>37</v>
      </c>
      <c r="AI9" s="685" t="s">
        <v>38</v>
      </c>
      <c r="AJ9" s="94" t="s">
        <v>622</v>
      </c>
      <c r="AK9" s="685" t="s">
        <v>292</v>
      </c>
      <c r="AL9" s="685" t="s">
        <v>36</v>
      </c>
      <c r="AM9" s="685" t="s">
        <v>37</v>
      </c>
      <c r="AN9" s="685" t="s">
        <v>38</v>
      </c>
      <c r="AO9" s="94" t="s">
        <v>622</v>
      </c>
      <c r="AP9" s="685" t="s">
        <v>292</v>
      </c>
      <c r="AQ9" s="685" t="s">
        <v>36</v>
      </c>
      <c r="AR9" s="685" t="s">
        <v>37</v>
      </c>
      <c r="AS9" s="685" t="s">
        <v>38</v>
      </c>
      <c r="AT9" s="94" t="s">
        <v>622</v>
      </c>
      <c r="AU9" s="685" t="s">
        <v>292</v>
      </c>
      <c r="AV9" s="685" t="s">
        <v>36</v>
      </c>
      <c r="AW9" s="685" t="s">
        <v>37</v>
      </c>
      <c r="AX9" s="685" t="s">
        <v>38</v>
      </c>
      <c r="AY9" s="94" t="s">
        <v>622</v>
      </c>
      <c r="AZ9" s="912"/>
    </row>
    <row r="10" spans="1:8" ht="15">
      <c r="A10" s="79"/>
      <c r="B10" s="16"/>
      <c r="C10" s="48"/>
      <c r="D10" s="48"/>
      <c r="E10" s="48"/>
      <c r="F10" s="39"/>
      <c r="G10" s="4"/>
      <c r="H10" s="4"/>
    </row>
    <row r="11" spans="1:52" ht="15">
      <c r="A11" s="79"/>
      <c r="B11" s="16" t="s">
        <v>592</v>
      </c>
      <c r="C11" s="48"/>
      <c r="D11" s="48"/>
      <c r="E11" s="48"/>
      <c r="F11" s="39"/>
      <c r="G11" s="4"/>
      <c r="H11" s="4"/>
      <c r="K11" s="7">
        <f>SUM(G11:J11)</f>
        <v>0</v>
      </c>
      <c r="P11" s="7">
        <f>SUM(L11:O11)</f>
        <v>0</v>
      </c>
      <c r="U11" s="7">
        <f>SUM(Q11:T11)</f>
        <v>0</v>
      </c>
      <c r="Z11" s="7">
        <f>SUM(V11:Y11)</f>
        <v>0</v>
      </c>
      <c r="AE11" s="7">
        <f>SUM(AA11:AD11)</f>
        <v>0</v>
      </c>
      <c r="AJ11" s="7">
        <f>SUM(AF11:AI11)</f>
        <v>0</v>
      </c>
      <c r="AO11" s="7">
        <f>SUM(AK11:AN11)</f>
        <v>0</v>
      </c>
      <c r="AT11" s="7">
        <f>SUM(AP11:AS11)</f>
        <v>0</v>
      </c>
      <c r="AY11" s="7">
        <f>SUM(AU11:AX11)</f>
        <v>0</v>
      </c>
      <c r="AZ11" s="280">
        <f>SUM(K11,P11,U11,Z11,AE11,AJ11,AO11,AT11,AY11)</f>
        <v>0</v>
      </c>
    </row>
    <row r="12" spans="1:52" ht="15">
      <c r="A12" s="79"/>
      <c r="B12" s="16" t="s">
        <v>593</v>
      </c>
      <c r="C12" s="48"/>
      <c r="D12" s="48"/>
      <c r="E12" s="48"/>
      <c r="F12" s="39"/>
      <c r="G12" s="4"/>
      <c r="H12" s="4"/>
      <c r="K12" s="7">
        <f>SUM(G12:J12)</f>
        <v>0</v>
      </c>
      <c r="P12" s="7">
        <f>SUM(L12:O12)</f>
        <v>0</v>
      </c>
      <c r="U12" s="7">
        <f>SUM(Q12:T12)</f>
        <v>0</v>
      </c>
      <c r="Z12" s="7">
        <f>SUM(V12:Y12)</f>
        <v>0</v>
      </c>
      <c r="AE12" s="7">
        <f>SUM(AA12:AD12)</f>
        <v>0</v>
      </c>
      <c r="AJ12" s="7">
        <f>SUM(AF12:AI12)</f>
        <v>0</v>
      </c>
      <c r="AO12" s="7">
        <f>SUM(AK12:AN12)</f>
        <v>0</v>
      </c>
      <c r="AT12" s="7">
        <f>SUM(AP12:AS12)</f>
        <v>0</v>
      </c>
      <c r="AY12" s="7">
        <f>SUM(AU12:AX12)</f>
        <v>0</v>
      </c>
      <c r="AZ12" s="280">
        <f>SUM(K12,P12,U12,Z12,AE12,AJ12,AO12,AT12,AY12)</f>
        <v>0</v>
      </c>
    </row>
    <row r="13" spans="1:52" ht="15">
      <c r="A13" s="1011"/>
      <c r="B13" s="1011" t="s">
        <v>594</v>
      </c>
      <c r="C13" s="1011"/>
      <c r="D13" s="1011"/>
      <c r="E13" s="1011"/>
      <c r="F13" s="1021"/>
      <c r="G13" s="1019">
        <f>SUM(G11:G12)</f>
        <v>0</v>
      </c>
      <c r="H13" s="1019">
        <f aca="true" t="shared" si="0" ref="H13:AZ13">SUM(H11:H12)</f>
        <v>0</v>
      </c>
      <c r="I13" s="1019">
        <f t="shared" si="0"/>
        <v>0</v>
      </c>
      <c r="J13" s="1019">
        <f t="shared" si="0"/>
        <v>0</v>
      </c>
      <c r="K13" s="1019">
        <f t="shared" si="0"/>
        <v>0</v>
      </c>
      <c r="L13" s="1019">
        <f t="shared" si="0"/>
        <v>0</v>
      </c>
      <c r="M13" s="1019">
        <f t="shared" si="0"/>
        <v>0</v>
      </c>
      <c r="N13" s="1019">
        <f t="shared" si="0"/>
        <v>0</v>
      </c>
      <c r="O13" s="1019">
        <f t="shared" si="0"/>
        <v>0</v>
      </c>
      <c r="P13" s="1019">
        <f t="shared" si="0"/>
        <v>0</v>
      </c>
      <c r="Q13" s="1019">
        <f t="shared" si="0"/>
        <v>0</v>
      </c>
      <c r="R13" s="1019">
        <f t="shared" si="0"/>
        <v>0</v>
      </c>
      <c r="S13" s="1019">
        <f t="shared" si="0"/>
        <v>0</v>
      </c>
      <c r="T13" s="1019">
        <f t="shared" si="0"/>
        <v>0</v>
      </c>
      <c r="U13" s="1019">
        <f t="shared" si="0"/>
        <v>0</v>
      </c>
      <c r="V13" s="1019">
        <f t="shared" si="0"/>
        <v>0</v>
      </c>
      <c r="W13" s="1019">
        <f t="shared" si="0"/>
        <v>0</v>
      </c>
      <c r="X13" s="1019">
        <f t="shared" si="0"/>
        <v>0</v>
      </c>
      <c r="Y13" s="1019">
        <f t="shared" si="0"/>
        <v>0</v>
      </c>
      <c r="Z13" s="1019">
        <f t="shared" si="0"/>
        <v>0</v>
      </c>
      <c r="AA13" s="1019">
        <f t="shared" si="0"/>
        <v>0</v>
      </c>
      <c r="AB13" s="1019">
        <f t="shared" si="0"/>
        <v>0</v>
      </c>
      <c r="AC13" s="1019">
        <f t="shared" si="0"/>
        <v>0</v>
      </c>
      <c r="AD13" s="1019">
        <f t="shared" si="0"/>
        <v>0</v>
      </c>
      <c r="AE13" s="1019">
        <f t="shared" si="0"/>
        <v>0</v>
      </c>
      <c r="AF13" s="1019">
        <f t="shared" si="0"/>
        <v>0</v>
      </c>
      <c r="AG13" s="1019">
        <f t="shared" si="0"/>
        <v>0</v>
      </c>
      <c r="AH13" s="1019">
        <f t="shared" si="0"/>
        <v>0</v>
      </c>
      <c r="AI13" s="1019">
        <f t="shared" si="0"/>
        <v>0</v>
      </c>
      <c r="AJ13" s="1019">
        <f t="shared" si="0"/>
        <v>0</v>
      </c>
      <c r="AK13" s="1019">
        <f t="shared" si="0"/>
        <v>0</v>
      </c>
      <c r="AL13" s="1019">
        <f t="shared" si="0"/>
        <v>0</v>
      </c>
      <c r="AM13" s="1019">
        <f t="shared" si="0"/>
        <v>0</v>
      </c>
      <c r="AN13" s="1019">
        <f t="shared" si="0"/>
        <v>0</v>
      </c>
      <c r="AO13" s="1019">
        <f t="shared" si="0"/>
        <v>0</v>
      </c>
      <c r="AP13" s="1019">
        <f t="shared" si="0"/>
        <v>0</v>
      </c>
      <c r="AQ13" s="1019">
        <f t="shared" si="0"/>
        <v>0</v>
      </c>
      <c r="AR13" s="1019">
        <f t="shared" si="0"/>
        <v>0</v>
      </c>
      <c r="AS13" s="1019">
        <f t="shared" si="0"/>
        <v>0</v>
      </c>
      <c r="AT13" s="1019">
        <f t="shared" si="0"/>
        <v>0</v>
      </c>
      <c r="AU13" s="1019">
        <f t="shared" si="0"/>
        <v>0</v>
      </c>
      <c r="AV13" s="1019">
        <f t="shared" si="0"/>
        <v>0</v>
      </c>
      <c r="AW13" s="1019">
        <f t="shared" si="0"/>
        <v>0</v>
      </c>
      <c r="AX13" s="1019">
        <f t="shared" si="0"/>
        <v>0</v>
      </c>
      <c r="AY13" s="1019">
        <f t="shared" si="0"/>
        <v>0</v>
      </c>
      <c r="AZ13" s="1019">
        <f t="shared" si="0"/>
        <v>0</v>
      </c>
    </row>
    <row r="14" spans="1:8" ht="15">
      <c r="A14" s="79"/>
      <c r="B14" s="16"/>
      <c r="C14" s="48"/>
      <c r="D14" s="48"/>
      <c r="E14" s="48"/>
      <c r="F14" s="39"/>
      <c r="G14" s="4"/>
      <c r="H14" s="4"/>
    </row>
    <row r="15" spans="1:8" ht="15">
      <c r="A15" s="79"/>
      <c r="B15" s="48" t="s">
        <v>623</v>
      </c>
      <c r="C15" s="48"/>
      <c r="D15" s="48"/>
      <c r="E15" s="48"/>
      <c r="F15" s="39"/>
      <c r="G15" s="4"/>
      <c r="H15" s="4"/>
    </row>
    <row r="16" spans="1:52" ht="15">
      <c r="A16" s="79"/>
      <c r="B16" s="16"/>
      <c r="C16" s="16" t="s">
        <v>624</v>
      </c>
      <c r="D16" s="48"/>
      <c r="E16" s="48"/>
      <c r="F16" s="39"/>
      <c r="G16" s="4"/>
      <c r="H16" s="4"/>
      <c r="AZ16" s="280">
        <f>SUM(K16,P16,U16,Z16,AE16,AJ16,AO16,AT16,AY16)</f>
        <v>0</v>
      </c>
    </row>
    <row r="17" spans="1:8" ht="15">
      <c r="A17" s="79"/>
      <c r="B17" s="48" t="s">
        <v>625</v>
      </c>
      <c r="C17" s="16"/>
      <c r="D17" s="48"/>
      <c r="E17" s="48"/>
      <c r="F17" s="39"/>
      <c r="G17" s="4"/>
      <c r="H17" s="4"/>
    </row>
    <row r="18" spans="1:52" ht="15">
      <c r="A18" s="79"/>
      <c r="B18" s="16"/>
      <c r="C18" s="16" t="s">
        <v>626</v>
      </c>
      <c r="D18" s="48"/>
      <c r="E18" s="48"/>
      <c r="F18" s="39"/>
      <c r="G18" s="4"/>
      <c r="H18" s="4"/>
      <c r="AZ18" s="280">
        <f>SUM(K18,P18,U18,Z18,AE18,AJ18,AO18,AT18,AY18)</f>
        <v>0</v>
      </c>
    </row>
    <row r="19" spans="1:52" ht="15">
      <c r="A19" s="79"/>
      <c r="B19" s="16"/>
      <c r="C19" s="16" t="s">
        <v>627</v>
      </c>
      <c r="D19" s="48"/>
      <c r="E19" s="48"/>
      <c r="F19" s="39"/>
      <c r="G19" s="4"/>
      <c r="H19" s="4"/>
      <c r="AZ19" s="280">
        <f>SUM(K19,P19,U19,Z19,AE19,AJ19,AO19,AT19,AY19)</f>
        <v>0</v>
      </c>
    </row>
    <row r="20" spans="1:52" ht="15">
      <c r="A20" s="79"/>
      <c r="B20" s="48"/>
      <c r="C20" s="16" t="s">
        <v>628</v>
      </c>
      <c r="D20" s="48"/>
      <c r="E20" s="48"/>
      <c r="F20" s="39"/>
      <c r="G20" s="4"/>
      <c r="H20" s="4"/>
      <c r="AZ20" s="280">
        <f>SUM(K20,P20,U20,Z20,AE20,AJ20,AO20,AT20,AY20)</f>
        <v>0</v>
      </c>
    </row>
    <row r="21" spans="1:8" ht="15">
      <c r="A21" s="79"/>
      <c r="B21" s="16"/>
      <c r="C21" s="16"/>
      <c r="D21" s="48"/>
      <c r="E21" s="48"/>
      <c r="F21" s="39"/>
      <c r="G21" s="4"/>
      <c r="H21" s="4"/>
    </row>
    <row r="22" spans="1:52" ht="15">
      <c r="A22" s="79"/>
      <c r="B22" s="16" t="s">
        <v>629</v>
      </c>
      <c r="C22" s="16"/>
      <c r="D22" s="48"/>
      <c r="E22" s="48"/>
      <c r="F22" s="39"/>
      <c r="G22" s="4"/>
      <c r="H22" s="4"/>
      <c r="AZ22" s="280">
        <f>SUM(K22,P22,U22,Z22,AE22,AJ22,AO22,AT22,AY22)</f>
        <v>0</v>
      </c>
    </row>
    <row r="23" spans="1:52" ht="15">
      <c r="A23" s="79"/>
      <c r="B23" s="16" t="s">
        <v>630</v>
      </c>
      <c r="C23" s="16"/>
      <c r="D23" s="16"/>
      <c r="E23" s="48"/>
      <c r="F23" s="39"/>
      <c r="G23" s="4"/>
      <c r="H23" s="4"/>
      <c r="AZ23" s="280">
        <f>SUM(K23,P23,U23,Z23,AE23,AJ23,AO23,AT23,AY23)</f>
        <v>0</v>
      </c>
    </row>
    <row r="24" spans="1:52" ht="15">
      <c r="A24" s="79"/>
      <c r="B24" s="16" t="s">
        <v>631</v>
      </c>
      <c r="C24" s="16"/>
      <c r="D24" s="16"/>
      <c r="E24" s="48"/>
      <c r="F24" s="39"/>
      <c r="G24" s="4"/>
      <c r="H24" s="4"/>
      <c r="AZ24" s="280">
        <f>SUM(K24,P24,U24,Z24,AE24,AJ24,AO24,AT24,AY24)</f>
        <v>0</v>
      </c>
    </row>
    <row r="25" spans="1:8" ht="15">
      <c r="A25" s="79"/>
      <c r="C25" s="48"/>
      <c r="D25" s="48"/>
      <c r="E25" s="48"/>
      <c r="F25" s="39"/>
      <c r="G25" s="4"/>
      <c r="H25" s="4"/>
    </row>
    <row r="26" spans="1:52" ht="15">
      <c r="A26" s="831"/>
      <c r="B26" s="1011" t="s">
        <v>632</v>
      </c>
      <c r="C26" s="1011"/>
      <c r="D26" s="1011"/>
      <c r="E26" s="1011"/>
      <c r="F26" s="1021"/>
      <c r="G26" s="1019">
        <f>SUM(G16:G24)</f>
        <v>0</v>
      </c>
      <c r="H26" s="1019">
        <f aca="true" t="shared" si="1" ref="H26:AZ26">SUM(H16:H24)</f>
        <v>0</v>
      </c>
      <c r="I26" s="1019">
        <f t="shared" si="1"/>
        <v>0</v>
      </c>
      <c r="J26" s="1019">
        <f t="shared" si="1"/>
        <v>0</v>
      </c>
      <c r="K26" s="1019">
        <f t="shared" si="1"/>
        <v>0</v>
      </c>
      <c r="L26" s="1019">
        <f t="shared" si="1"/>
        <v>0</v>
      </c>
      <c r="M26" s="1019">
        <f t="shared" si="1"/>
        <v>0</v>
      </c>
      <c r="N26" s="1019">
        <f t="shared" si="1"/>
        <v>0</v>
      </c>
      <c r="O26" s="1019">
        <f t="shared" si="1"/>
        <v>0</v>
      </c>
      <c r="P26" s="1019">
        <f t="shared" si="1"/>
        <v>0</v>
      </c>
      <c r="Q26" s="1019">
        <f t="shared" si="1"/>
        <v>0</v>
      </c>
      <c r="R26" s="1019">
        <f t="shared" si="1"/>
        <v>0</v>
      </c>
      <c r="S26" s="1019">
        <f t="shared" si="1"/>
        <v>0</v>
      </c>
      <c r="T26" s="1019">
        <f t="shared" si="1"/>
        <v>0</v>
      </c>
      <c r="U26" s="1019">
        <f t="shared" si="1"/>
        <v>0</v>
      </c>
      <c r="V26" s="1019">
        <f t="shared" si="1"/>
        <v>0</v>
      </c>
      <c r="W26" s="1019">
        <f t="shared" si="1"/>
        <v>0</v>
      </c>
      <c r="X26" s="1019">
        <f t="shared" si="1"/>
        <v>0</v>
      </c>
      <c r="Y26" s="1019">
        <f t="shared" si="1"/>
        <v>0</v>
      </c>
      <c r="Z26" s="1019">
        <f t="shared" si="1"/>
        <v>0</v>
      </c>
      <c r="AA26" s="1019">
        <f t="shared" si="1"/>
        <v>0</v>
      </c>
      <c r="AB26" s="1019">
        <f t="shared" si="1"/>
        <v>0</v>
      </c>
      <c r="AC26" s="1019">
        <f t="shared" si="1"/>
        <v>0</v>
      </c>
      <c r="AD26" s="1019">
        <f t="shared" si="1"/>
        <v>0</v>
      </c>
      <c r="AE26" s="1019">
        <f t="shared" si="1"/>
        <v>0</v>
      </c>
      <c r="AF26" s="1019">
        <f t="shared" si="1"/>
        <v>0</v>
      </c>
      <c r="AG26" s="1019">
        <f t="shared" si="1"/>
        <v>0</v>
      </c>
      <c r="AH26" s="1019">
        <f t="shared" si="1"/>
        <v>0</v>
      </c>
      <c r="AI26" s="1019">
        <f t="shared" si="1"/>
        <v>0</v>
      </c>
      <c r="AJ26" s="1019">
        <f t="shared" si="1"/>
        <v>0</v>
      </c>
      <c r="AK26" s="1019">
        <f t="shared" si="1"/>
        <v>0</v>
      </c>
      <c r="AL26" s="1019">
        <f t="shared" si="1"/>
        <v>0</v>
      </c>
      <c r="AM26" s="1019">
        <f t="shared" si="1"/>
        <v>0</v>
      </c>
      <c r="AN26" s="1019">
        <f t="shared" si="1"/>
        <v>0</v>
      </c>
      <c r="AO26" s="1019">
        <f t="shared" si="1"/>
        <v>0</v>
      </c>
      <c r="AP26" s="1019">
        <f t="shared" si="1"/>
        <v>0</v>
      </c>
      <c r="AQ26" s="1019">
        <f t="shared" si="1"/>
        <v>0</v>
      </c>
      <c r="AR26" s="1019">
        <f t="shared" si="1"/>
        <v>0</v>
      </c>
      <c r="AS26" s="1019">
        <f t="shared" si="1"/>
        <v>0</v>
      </c>
      <c r="AT26" s="1019">
        <f t="shared" si="1"/>
        <v>0</v>
      </c>
      <c r="AU26" s="1019">
        <f t="shared" si="1"/>
        <v>0</v>
      </c>
      <c r="AV26" s="1019">
        <f t="shared" si="1"/>
        <v>0</v>
      </c>
      <c r="AW26" s="1019">
        <f t="shared" si="1"/>
        <v>0</v>
      </c>
      <c r="AX26" s="1019">
        <f t="shared" si="1"/>
        <v>0</v>
      </c>
      <c r="AY26" s="1019">
        <f t="shared" si="1"/>
        <v>0</v>
      </c>
      <c r="AZ26" s="1019">
        <f t="shared" si="1"/>
        <v>0</v>
      </c>
    </row>
    <row r="27" spans="1:8" ht="15">
      <c r="A27" s="79"/>
      <c r="B27" s="16"/>
      <c r="C27" s="48"/>
      <c r="D27" s="48"/>
      <c r="E27" s="48"/>
      <c r="F27" s="39"/>
      <c r="G27" s="4"/>
      <c r="H27" s="4"/>
    </row>
    <row r="28" spans="1:71" ht="15">
      <c r="A28" s="1"/>
      <c r="B28" s="16" t="s">
        <v>605</v>
      </c>
      <c r="C28" s="48"/>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279"/>
      <c r="AQ28" s="279"/>
      <c r="AR28" s="279"/>
      <c r="AS28" s="279"/>
      <c r="AT28" s="279"/>
      <c r="AU28" s="1"/>
      <c r="AV28" s="1"/>
      <c r="AW28" s="1"/>
      <c r="AX28" s="1"/>
      <c r="AY28" s="1"/>
      <c r="AZ28" s="280">
        <f>SUM(K28,P28,U28,Z28,AE28,AJ28,AO28,AT28,AY28)</f>
        <v>0</v>
      </c>
      <c r="BA28" s="1"/>
      <c r="BB28" s="1"/>
      <c r="BC28" s="1"/>
      <c r="BD28" s="1"/>
      <c r="BE28" s="1"/>
      <c r="BF28" s="1"/>
      <c r="BG28" s="1"/>
      <c r="BH28" s="1"/>
      <c r="BI28" s="1"/>
      <c r="BJ28" s="1"/>
      <c r="BK28" s="1"/>
      <c r="BL28" s="1"/>
      <c r="BM28" s="1"/>
      <c r="BN28" s="1"/>
      <c r="BO28" s="1"/>
      <c r="BP28" s="1"/>
      <c r="BQ28" s="1"/>
      <c r="BR28" s="1"/>
      <c r="BS28" s="1"/>
    </row>
    <row r="29" spans="1:71" ht="15">
      <c r="A29" s="16"/>
      <c r="B29" s="16" t="s">
        <v>607</v>
      </c>
      <c r="C29" s="48"/>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279"/>
      <c r="AQ29" s="279"/>
      <c r="AR29" s="279"/>
      <c r="AS29" s="279"/>
      <c r="AT29" s="279"/>
      <c r="AU29" s="1"/>
      <c r="AV29" s="1"/>
      <c r="AW29" s="1"/>
      <c r="AX29" s="1"/>
      <c r="AY29" s="1"/>
      <c r="AZ29" s="280">
        <f>SUM(K29,P29,U29,Z29,AE29,AJ29,AO29,AT29,AY29)</f>
        <v>0</v>
      </c>
      <c r="BA29" s="1"/>
      <c r="BB29" s="1"/>
      <c r="BC29" s="1"/>
      <c r="BD29" s="1"/>
      <c r="BE29" s="1"/>
      <c r="BF29" s="1"/>
      <c r="BG29" s="1"/>
      <c r="BH29" s="1"/>
      <c r="BI29" s="1"/>
      <c r="BJ29" s="1"/>
      <c r="BK29" s="1"/>
      <c r="BL29" s="1"/>
      <c r="BM29" s="1"/>
      <c r="BN29" s="1"/>
      <c r="BO29" s="1"/>
      <c r="BP29" s="1"/>
      <c r="BQ29" s="1"/>
      <c r="BR29" s="1"/>
      <c r="BS29" s="1"/>
    </row>
    <row r="30" spans="1:71" ht="15">
      <c r="A30" s="16"/>
      <c r="B30" s="16"/>
      <c r="C30" s="48"/>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279"/>
      <c r="AQ30" s="279"/>
      <c r="AR30" s="279"/>
      <c r="AS30" s="279"/>
      <c r="AT30" s="279"/>
      <c r="AU30" s="1"/>
      <c r="AV30" s="1"/>
      <c r="AW30" s="1"/>
      <c r="AX30" s="1"/>
      <c r="AY30" s="1"/>
      <c r="AZ30" s="279"/>
      <c r="BA30" s="1"/>
      <c r="BB30" s="1"/>
      <c r="BC30" s="1"/>
      <c r="BD30" s="1"/>
      <c r="BE30" s="1"/>
      <c r="BF30" s="1"/>
      <c r="BG30" s="1"/>
      <c r="BH30" s="1"/>
      <c r="BI30" s="1"/>
      <c r="BJ30" s="1"/>
      <c r="BK30" s="1"/>
      <c r="BL30" s="1"/>
      <c r="BM30" s="1"/>
      <c r="BN30" s="1"/>
      <c r="BO30" s="1"/>
      <c r="BP30" s="1"/>
      <c r="BQ30" s="1"/>
      <c r="BR30" s="1"/>
      <c r="BS30" s="1"/>
    </row>
    <row r="31" spans="1:52" ht="15">
      <c r="A31" s="831"/>
      <c r="B31" s="48" t="s">
        <v>608</v>
      </c>
      <c r="C31" s="1011"/>
      <c r="D31" s="1011"/>
      <c r="E31" s="1011"/>
      <c r="F31" s="1021"/>
      <c r="G31" s="1019">
        <f>SUM(G26,G28:G29)</f>
        <v>0</v>
      </c>
      <c r="H31" s="1019">
        <f aca="true" t="shared" si="2" ref="H31:AZ31">SUM(H26,H28:H29)</f>
        <v>0</v>
      </c>
      <c r="I31" s="1019">
        <f t="shared" si="2"/>
        <v>0</v>
      </c>
      <c r="J31" s="1019">
        <f t="shared" si="2"/>
        <v>0</v>
      </c>
      <c r="K31" s="1019">
        <f t="shared" si="2"/>
        <v>0</v>
      </c>
      <c r="L31" s="1019">
        <f t="shared" si="2"/>
        <v>0</v>
      </c>
      <c r="M31" s="1019">
        <f t="shared" si="2"/>
        <v>0</v>
      </c>
      <c r="N31" s="1019">
        <f t="shared" si="2"/>
        <v>0</v>
      </c>
      <c r="O31" s="1019">
        <f t="shared" si="2"/>
        <v>0</v>
      </c>
      <c r="P31" s="1019">
        <f t="shared" si="2"/>
        <v>0</v>
      </c>
      <c r="Q31" s="1019">
        <f t="shared" si="2"/>
        <v>0</v>
      </c>
      <c r="R31" s="1019">
        <f t="shared" si="2"/>
        <v>0</v>
      </c>
      <c r="S31" s="1019">
        <f t="shared" si="2"/>
        <v>0</v>
      </c>
      <c r="T31" s="1019">
        <f t="shared" si="2"/>
        <v>0</v>
      </c>
      <c r="U31" s="1019">
        <f t="shared" si="2"/>
        <v>0</v>
      </c>
      <c r="V31" s="1019">
        <f t="shared" si="2"/>
        <v>0</v>
      </c>
      <c r="W31" s="1019">
        <f t="shared" si="2"/>
        <v>0</v>
      </c>
      <c r="X31" s="1019">
        <f t="shared" si="2"/>
        <v>0</v>
      </c>
      <c r="Y31" s="1019">
        <f t="shared" si="2"/>
        <v>0</v>
      </c>
      <c r="Z31" s="1019">
        <f t="shared" si="2"/>
        <v>0</v>
      </c>
      <c r="AA31" s="1019">
        <f t="shared" si="2"/>
        <v>0</v>
      </c>
      <c r="AB31" s="1019">
        <f t="shared" si="2"/>
        <v>0</v>
      </c>
      <c r="AC31" s="1019">
        <f t="shared" si="2"/>
        <v>0</v>
      </c>
      <c r="AD31" s="1019">
        <f t="shared" si="2"/>
        <v>0</v>
      </c>
      <c r="AE31" s="1019">
        <f t="shared" si="2"/>
        <v>0</v>
      </c>
      <c r="AF31" s="1019">
        <f t="shared" si="2"/>
        <v>0</v>
      </c>
      <c r="AG31" s="1019">
        <f t="shared" si="2"/>
        <v>0</v>
      </c>
      <c r="AH31" s="1019">
        <f t="shared" si="2"/>
        <v>0</v>
      </c>
      <c r="AI31" s="1019">
        <f t="shared" si="2"/>
        <v>0</v>
      </c>
      <c r="AJ31" s="1019">
        <f t="shared" si="2"/>
        <v>0</v>
      </c>
      <c r="AK31" s="1019">
        <f t="shared" si="2"/>
        <v>0</v>
      </c>
      <c r="AL31" s="1019">
        <f t="shared" si="2"/>
        <v>0</v>
      </c>
      <c r="AM31" s="1019">
        <f t="shared" si="2"/>
        <v>0</v>
      </c>
      <c r="AN31" s="1019">
        <f t="shared" si="2"/>
        <v>0</v>
      </c>
      <c r="AO31" s="1019">
        <f t="shared" si="2"/>
        <v>0</v>
      </c>
      <c r="AP31" s="1019">
        <f t="shared" si="2"/>
        <v>0</v>
      </c>
      <c r="AQ31" s="1019">
        <f t="shared" si="2"/>
        <v>0</v>
      </c>
      <c r="AR31" s="1019">
        <f t="shared" si="2"/>
        <v>0</v>
      </c>
      <c r="AS31" s="1019">
        <f t="shared" si="2"/>
        <v>0</v>
      </c>
      <c r="AT31" s="1019">
        <f t="shared" si="2"/>
        <v>0</v>
      </c>
      <c r="AU31" s="1019">
        <f t="shared" si="2"/>
        <v>0</v>
      </c>
      <c r="AV31" s="1019">
        <f t="shared" si="2"/>
        <v>0</v>
      </c>
      <c r="AW31" s="1019">
        <f t="shared" si="2"/>
        <v>0</v>
      </c>
      <c r="AX31" s="1019">
        <f t="shared" si="2"/>
        <v>0</v>
      </c>
      <c r="AY31" s="1019">
        <f t="shared" si="2"/>
        <v>0</v>
      </c>
      <c r="AZ31" s="1019">
        <f t="shared" si="2"/>
        <v>0</v>
      </c>
    </row>
    <row r="32" spans="1:52" ht="15">
      <c r="A32" s="79"/>
      <c r="B32" s="48"/>
      <c r="C32" s="48"/>
      <c r="D32" s="48"/>
      <c r="E32" s="48"/>
      <c r="F32" s="39"/>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278"/>
      <c r="AQ32" s="278"/>
      <c r="AR32" s="278"/>
      <c r="AS32" s="278"/>
      <c r="AT32" s="278"/>
      <c r="AU32" s="4"/>
      <c r="AV32" s="4"/>
      <c r="AW32" s="4"/>
      <c r="AX32" s="4"/>
      <c r="AY32" s="4"/>
      <c r="AZ32" s="278"/>
    </row>
    <row r="33" spans="1:8" ht="15">
      <c r="A33" s="79"/>
      <c r="B33" s="48" t="s">
        <v>609</v>
      </c>
      <c r="C33" s="48"/>
      <c r="D33" s="48"/>
      <c r="E33" s="48"/>
      <c r="F33" s="39"/>
      <c r="G33" s="4"/>
      <c r="H33" s="4"/>
    </row>
    <row r="34" spans="1:52" ht="15">
      <c r="A34" s="79"/>
      <c r="B34" s="48"/>
      <c r="C34" s="16" t="s">
        <v>610</v>
      </c>
      <c r="D34" s="48"/>
      <c r="E34" s="48"/>
      <c r="F34" s="39"/>
      <c r="G34" s="4"/>
      <c r="H34" s="4"/>
      <c r="AZ34" s="280">
        <f>SUM(K34,P34,U34,Z34,AE34,AJ34,AO34,AT34,AY34)</f>
        <v>0</v>
      </c>
    </row>
    <row r="35" spans="1:52" ht="15">
      <c r="A35" s="79"/>
      <c r="B35" s="16"/>
      <c r="C35" s="16" t="s">
        <v>633</v>
      </c>
      <c r="D35" s="48"/>
      <c r="E35" s="48"/>
      <c r="F35" s="39"/>
      <c r="G35" s="4"/>
      <c r="H35" s="4"/>
      <c r="AZ35" s="280">
        <f>SUM(K35,P35,U35,Z35,AE35,AJ35,AO35,AT35,AY35)</f>
        <v>0</v>
      </c>
    </row>
    <row r="36" spans="1:52" ht="15">
      <c r="A36" s="831"/>
      <c r="B36" s="1011" t="s">
        <v>612</v>
      </c>
      <c r="C36" s="1022"/>
      <c r="D36" s="1011"/>
      <c r="E36" s="1011"/>
      <c r="F36" s="1021"/>
      <c r="G36" s="1019">
        <f>SUM(G34:G35)</f>
        <v>0</v>
      </c>
      <c r="H36" s="1019">
        <f aca="true" t="shared" si="3" ref="H36:AZ36">SUM(H34:H35)</f>
        <v>0</v>
      </c>
      <c r="I36" s="1019">
        <f t="shared" si="3"/>
        <v>0</v>
      </c>
      <c r="J36" s="1019">
        <f t="shared" si="3"/>
        <v>0</v>
      </c>
      <c r="K36" s="1019">
        <f t="shared" si="3"/>
        <v>0</v>
      </c>
      <c r="L36" s="1019">
        <f t="shared" si="3"/>
        <v>0</v>
      </c>
      <c r="M36" s="1019">
        <f t="shared" si="3"/>
        <v>0</v>
      </c>
      <c r="N36" s="1019">
        <f t="shared" si="3"/>
        <v>0</v>
      </c>
      <c r="O36" s="1019">
        <f t="shared" si="3"/>
        <v>0</v>
      </c>
      <c r="P36" s="1019">
        <f t="shared" si="3"/>
        <v>0</v>
      </c>
      <c r="Q36" s="1019">
        <f t="shared" si="3"/>
        <v>0</v>
      </c>
      <c r="R36" s="1019">
        <f t="shared" si="3"/>
        <v>0</v>
      </c>
      <c r="S36" s="1019">
        <f t="shared" si="3"/>
        <v>0</v>
      </c>
      <c r="T36" s="1019">
        <f t="shared" si="3"/>
        <v>0</v>
      </c>
      <c r="U36" s="1019">
        <f t="shared" si="3"/>
        <v>0</v>
      </c>
      <c r="V36" s="1019">
        <f t="shared" si="3"/>
        <v>0</v>
      </c>
      <c r="W36" s="1019">
        <f t="shared" si="3"/>
        <v>0</v>
      </c>
      <c r="X36" s="1019">
        <f t="shared" si="3"/>
        <v>0</v>
      </c>
      <c r="Y36" s="1019">
        <f t="shared" si="3"/>
        <v>0</v>
      </c>
      <c r="Z36" s="1019">
        <f t="shared" si="3"/>
        <v>0</v>
      </c>
      <c r="AA36" s="1019">
        <f t="shared" si="3"/>
        <v>0</v>
      </c>
      <c r="AB36" s="1019">
        <f t="shared" si="3"/>
        <v>0</v>
      </c>
      <c r="AC36" s="1019">
        <f t="shared" si="3"/>
        <v>0</v>
      </c>
      <c r="AD36" s="1019">
        <f t="shared" si="3"/>
        <v>0</v>
      </c>
      <c r="AE36" s="1019">
        <f t="shared" si="3"/>
        <v>0</v>
      </c>
      <c r="AF36" s="1019">
        <f t="shared" si="3"/>
        <v>0</v>
      </c>
      <c r="AG36" s="1019">
        <f t="shared" si="3"/>
        <v>0</v>
      </c>
      <c r="AH36" s="1019">
        <f t="shared" si="3"/>
        <v>0</v>
      </c>
      <c r="AI36" s="1019">
        <f t="shared" si="3"/>
        <v>0</v>
      </c>
      <c r="AJ36" s="1019">
        <f t="shared" si="3"/>
        <v>0</v>
      </c>
      <c r="AK36" s="1019">
        <f t="shared" si="3"/>
        <v>0</v>
      </c>
      <c r="AL36" s="1019">
        <f t="shared" si="3"/>
        <v>0</v>
      </c>
      <c r="AM36" s="1019">
        <f t="shared" si="3"/>
        <v>0</v>
      </c>
      <c r="AN36" s="1019">
        <f t="shared" si="3"/>
        <v>0</v>
      </c>
      <c r="AO36" s="1019">
        <f t="shared" si="3"/>
        <v>0</v>
      </c>
      <c r="AP36" s="1019">
        <f t="shared" si="3"/>
        <v>0</v>
      </c>
      <c r="AQ36" s="1019">
        <f t="shared" si="3"/>
        <v>0</v>
      </c>
      <c r="AR36" s="1019">
        <f t="shared" si="3"/>
        <v>0</v>
      </c>
      <c r="AS36" s="1019">
        <f t="shared" si="3"/>
        <v>0</v>
      </c>
      <c r="AT36" s="1019">
        <f t="shared" si="3"/>
        <v>0</v>
      </c>
      <c r="AU36" s="1019">
        <f t="shared" si="3"/>
        <v>0</v>
      </c>
      <c r="AV36" s="1019">
        <f t="shared" si="3"/>
        <v>0</v>
      </c>
      <c r="AW36" s="1019">
        <f t="shared" si="3"/>
        <v>0</v>
      </c>
      <c r="AX36" s="1019">
        <f t="shared" si="3"/>
        <v>0</v>
      </c>
      <c r="AY36" s="1019">
        <f t="shared" si="3"/>
        <v>0</v>
      </c>
      <c r="AZ36" s="1019">
        <f t="shared" si="3"/>
        <v>0</v>
      </c>
    </row>
    <row r="37" spans="1:8" ht="15">
      <c r="A37" s="79"/>
      <c r="C37" s="16"/>
      <c r="D37" s="48"/>
      <c r="E37" s="48"/>
      <c r="F37" s="39"/>
      <c r="G37" s="4"/>
      <c r="H37" s="4"/>
    </row>
    <row r="38" spans="1:52" ht="15">
      <c r="A38" s="831"/>
      <c r="B38" s="1011" t="s">
        <v>613</v>
      </c>
      <c r="C38" s="1022"/>
      <c r="D38" s="1011"/>
      <c r="E38" s="1011"/>
      <c r="F38" s="1021"/>
      <c r="G38" s="1019">
        <v>0</v>
      </c>
      <c r="H38" s="1019">
        <v>0</v>
      </c>
      <c r="I38" s="1019">
        <v>0</v>
      </c>
      <c r="J38" s="1019">
        <v>0</v>
      </c>
      <c r="K38" s="1019">
        <v>0</v>
      </c>
      <c r="L38" s="1019">
        <v>0</v>
      </c>
      <c r="M38" s="1019">
        <v>0</v>
      </c>
      <c r="N38" s="1019">
        <v>0</v>
      </c>
      <c r="O38" s="1019">
        <v>0</v>
      </c>
      <c r="P38" s="1019">
        <v>0</v>
      </c>
      <c r="Q38" s="1019">
        <v>0</v>
      </c>
      <c r="R38" s="1019">
        <v>0</v>
      </c>
      <c r="S38" s="1019">
        <v>0</v>
      </c>
      <c r="T38" s="1019">
        <v>0</v>
      </c>
      <c r="U38" s="1019">
        <v>0</v>
      </c>
      <c r="V38" s="1019">
        <v>0</v>
      </c>
      <c r="W38" s="1019">
        <v>0</v>
      </c>
      <c r="X38" s="1019">
        <v>0</v>
      </c>
      <c r="Y38" s="1019">
        <v>0</v>
      </c>
      <c r="Z38" s="1019">
        <v>0</v>
      </c>
      <c r="AA38" s="1019">
        <v>0</v>
      </c>
      <c r="AB38" s="1019">
        <v>0</v>
      </c>
      <c r="AC38" s="1019">
        <v>0</v>
      </c>
      <c r="AD38" s="1019">
        <v>0</v>
      </c>
      <c r="AE38" s="1019">
        <v>0</v>
      </c>
      <c r="AF38" s="1019">
        <v>0</v>
      </c>
      <c r="AG38" s="1019">
        <v>0</v>
      </c>
      <c r="AH38" s="1019">
        <v>0</v>
      </c>
      <c r="AI38" s="1019">
        <v>0</v>
      </c>
      <c r="AJ38" s="1019">
        <v>0</v>
      </c>
      <c r="AK38" s="1019">
        <v>0</v>
      </c>
      <c r="AL38" s="1019">
        <v>0</v>
      </c>
      <c r="AM38" s="1019">
        <v>0</v>
      </c>
      <c r="AN38" s="1019">
        <v>0</v>
      </c>
      <c r="AO38" s="1019">
        <v>0</v>
      </c>
      <c r="AP38" s="1019">
        <v>0</v>
      </c>
      <c r="AQ38" s="1019">
        <v>0</v>
      </c>
      <c r="AR38" s="1019">
        <v>0</v>
      </c>
      <c r="AS38" s="1019">
        <v>0</v>
      </c>
      <c r="AT38" s="1019">
        <v>0</v>
      </c>
      <c r="AU38" s="1019">
        <v>0</v>
      </c>
      <c r="AV38" s="1019">
        <v>0</v>
      </c>
      <c r="AW38" s="1019">
        <v>0</v>
      </c>
      <c r="AX38" s="1019">
        <v>0</v>
      </c>
      <c r="AY38" s="1019">
        <v>0</v>
      </c>
      <c r="AZ38" s="1019">
        <v>0</v>
      </c>
    </row>
    <row r="39" spans="1:8" ht="15">
      <c r="A39" s="79"/>
      <c r="B39" s="48"/>
      <c r="C39" s="16"/>
      <c r="D39" s="48"/>
      <c r="E39" s="48"/>
      <c r="F39" s="39"/>
      <c r="G39" s="4"/>
      <c r="H39" s="4"/>
    </row>
    <row r="40" spans="1:52" ht="15">
      <c r="A40" s="831"/>
      <c r="B40" s="48" t="s">
        <v>614</v>
      </c>
      <c r="C40" s="1011"/>
      <c r="D40" s="1011"/>
      <c r="E40" s="1011"/>
      <c r="F40" s="1021"/>
      <c r="G40" s="1019">
        <f>SUM(G13,G31,G36,G38)</f>
        <v>0</v>
      </c>
      <c r="H40" s="1019">
        <f aca="true" t="shared" si="4" ref="H40:AZ40">SUM(H13,H31,H36,H38)</f>
        <v>0</v>
      </c>
      <c r="I40" s="1019">
        <f t="shared" si="4"/>
        <v>0</v>
      </c>
      <c r="J40" s="1019">
        <f t="shared" si="4"/>
        <v>0</v>
      </c>
      <c r="K40" s="1019">
        <f t="shared" si="4"/>
        <v>0</v>
      </c>
      <c r="L40" s="1019">
        <f t="shared" si="4"/>
        <v>0</v>
      </c>
      <c r="M40" s="1019">
        <f t="shared" si="4"/>
        <v>0</v>
      </c>
      <c r="N40" s="1019">
        <f t="shared" si="4"/>
        <v>0</v>
      </c>
      <c r="O40" s="1019">
        <f t="shared" si="4"/>
        <v>0</v>
      </c>
      <c r="P40" s="1019">
        <f t="shared" si="4"/>
        <v>0</v>
      </c>
      <c r="Q40" s="1019">
        <f t="shared" si="4"/>
        <v>0</v>
      </c>
      <c r="R40" s="1019">
        <f t="shared" si="4"/>
        <v>0</v>
      </c>
      <c r="S40" s="1019">
        <f t="shared" si="4"/>
        <v>0</v>
      </c>
      <c r="T40" s="1019">
        <f t="shared" si="4"/>
        <v>0</v>
      </c>
      <c r="U40" s="1019">
        <f t="shared" si="4"/>
        <v>0</v>
      </c>
      <c r="V40" s="1019">
        <f t="shared" si="4"/>
        <v>0</v>
      </c>
      <c r="W40" s="1019">
        <f t="shared" si="4"/>
        <v>0</v>
      </c>
      <c r="X40" s="1019">
        <f t="shared" si="4"/>
        <v>0</v>
      </c>
      <c r="Y40" s="1019">
        <f t="shared" si="4"/>
        <v>0</v>
      </c>
      <c r="Z40" s="1019">
        <f t="shared" si="4"/>
        <v>0</v>
      </c>
      <c r="AA40" s="1019">
        <f t="shared" si="4"/>
        <v>0</v>
      </c>
      <c r="AB40" s="1019">
        <f t="shared" si="4"/>
        <v>0</v>
      </c>
      <c r="AC40" s="1019">
        <f t="shared" si="4"/>
        <v>0</v>
      </c>
      <c r="AD40" s="1019">
        <f t="shared" si="4"/>
        <v>0</v>
      </c>
      <c r="AE40" s="1019">
        <f t="shared" si="4"/>
        <v>0</v>
      </c>
      <c r="AF40" s="1019">
        <f t="shared" si="4"/>
        <v>0</v>
      </c>
      <c r="AG40" s="1019">
        <f t="shared" si="4"/>
        <v>0</v>
      </c>
      <c r="AH40" s="1019">
        <f t="shared" si="4"/>
        <v>0</v>
      </c>
      <c r="AI40" s="1019">
        <f t="shared" si="4"/>
        <v>0</v>
      </c>
      <c r="AJ40" s="1019">
        <f t="shared" si="4"/>
        <v>0</v>
      </c>
      <c r="AK40" s="1019">
        <f t="shared" si="4"/>
        <v>0</v>
      </c>
      <c r="AL40" s="1019">
        <f t="shared" si="4"/>
        <v>0</v>
      </c>
      <c r="AM40" s="1019">
        <f t="shared" si="4"/>
        <v>0</v>
      </c>
      <c r="AN40" s="1019">
        <f t="shared" si="4"/>
        <v>0</v>
      </c>
      <c r="AO40" s="1019">
        <f t="shared" si="4"/>
        <v>0</v>
      </c>
      <c r="AP40" s="1019">
        <f t="shared" si="4"/>
        <v>0</v>
      </c>
      <c r="AQ40" s="1019">
        <f t="shared" si="4"/>
        <v>0</v>
      </c>
      <c r="AR40" s="1019">
        <f t="shared" si="4"/>
        <v>0</v>
      </c>
      <c r="AS40" s="1019">
        <f t="shared" si="4"/>
        <v>0</v>
      </c>
      <c r="AT40" s="1019">
        <f t="shared" si="4"/>
        <v>0</v>
      </c>
      <c r="AU40" s="1019">
        <f t="shared" si="4"/>
        <v>0</v>
      </c>
      <c r="AV40" s="1019">
        <f t="shared" si="4"/>
        <v>0</v>
      </c>
      <c r="AW40" s="1019">
        <f t="shared" si="4"/>
        <v>0</v>
      </c>
      <c r="AX40" s="1019">
        <f t="shared" si="4"/>
        <v>0</v>
      </c>
      <c r="AY40" s="1019">
        <f t="shared" si="4"/>
        <v>0</v>
      </c>
      <c r="AZ40" s="1019">
        <f t="shared" si="4"/>
        <v>0</v>
      </c>
    </row>
    <row r="41" spans="1:52" ht="15">
      <c r="A41" s="79"/>
      <c r="C41" s="48"/>
      <c r="D41" s="48"/>
      <c r="E41" s="48"/>
      <c r="F41" s="39"/>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278"/>
      <c r="AQ41" s="278"/>
      <c r="AR41" s="278"/>
      <c r="AS41" s="278"/>
      <c r="AT41" s="278"/>
      <c r="AU41" s="4"/>
      <c r="AV41" s="4"/>
      <c r="AW41" s="4"/>
      <c r="AX41" s="4"/>
      <c r="AY41" s="4"/>
      <c r="AZ41" s="278"/>
    </row>
    <row r="42" spans="1:52" ht="15">
      <c r="A42" s="79"/>
      <c r="B42" s="16" t="s">
        <v>616</v>
      </c>
      <c r="C42" s="48"/>
      <c r="D42" s="48"/>
      <c r="E42" s="48"/>
      <c r="F42" s="39"/>
      <c r="G42" s="4"/>
      <c r="H42" s="4"/>
      <c r="AZ42" s="280">
        <f>SUM(K42,P42,U42,Z42,AE42,AJ42,AO42,AT42,AY42)</f>
        <v>0</v>
      </c>
    </row>
    <row r="43" spans="1:52" ht="15">
      <c r="A43" s="79"/>
      <c r="B43" s="16" t="s">
        <v>617</v>
      </c>
      <c r="C43" s="48"/>
      <c r="D43" s="48"/>
      <c r="E43" s="48"/>
      <c r="F43" s="39"/>
      <c r="G43" s="4"/>
      <c r="H43" s="4"/>
      <c r="AZ43" s="280">
        <f>SUM(K43,P43,U43,Z43,AE43,AJ43,AO43,AT43,AY43)</f>
        <v>0</v>
      </c>
    </row>
    <row r="44" spans="1:52" ht="15">
      <c r="A44" s="831"/>
      <c r="B44" s="48" t="s">
        <v>614</v>
      </c>
      <c r="C44" s="1011"/>
      <c r="D44" s="1011"/>
      <c r="E44" s="1011"/>
      <c r="F44" s="1021"/>
      <c r="G44" s="1019">
        <f>SUM(G42:G43)</f>
        <v>0</v>
      </c>
      <c r="H44" s="1019">
        <f aca="true" t="shared" si="5" ref="H44:AZ44">SUM(H42:H43)</f>
        <v>0</v>
      </c>
      <c r="I44" s="1019">
        <f t="shared" si="5"/>
        <v>0</v>
      </c>
      <c r="J44" s="1019">
        <f t="shared" si="5"/>
        <v>0</v>
      </c>
      <c r="K44" s="1019">
        <f t="shared" si="5"/>
        <v>0</v>
      </c>
      <c r="L44" s="1019">
        <f t="shared" si="5"/>
        <v>0</v>
      </c>
      <c r="M44" s="1019">
        <f t="shared" si="5"/>
        <v>0</v>
      </c>
      <c r="N44" s="1019">
        <f t="shared" si="5"/>
        <v>0</v>
      </c>
      <c r="O44" s="1019">
        <f t="shared" si="5"/>
        <v>0</v>
      </c>
      <c r="P44" s="1019">
        <f t="shared" si="5"/>
        <v>0</v>
      </c>
      <c r="Q44" s="1019">
        <f t="shared" si="5"/>
        <v>0</v>
      </c>
      <c r="R44" s="1019">
        <f t="shared" si="5"/>
        <v>0</v>
      </c>
      <c r="S44" s="1019">
        <f t="shared" si="5"/>
        <v>0</v>
      </c>
      <c r="T44" s="1019">
        <f t="shared" si="5"/>
        <v>0</v>
      </c>
      <c r="U44" s="1019">
        <f t="shared" si="5"/>
        <v>0</v>
      </c>
      <c r="V44" s="1019">
        <f t="shared" si="5"/>
        <v>0</v>
      </c>
      <c r="W44" s="1019">
        <f t="shared" si="5"/>
        <v>0</v>
      </c>
      <c r="X44" s="1019">
        <f t="shared" si="5"/>
        <v>0</v>
      </c>
      <c r="Y44" s="1019">
        <f t="shared" si="5"/>
        <v>0</v>
      </c>
      <c r="Z44" s="1019">
        <f t="shared" si="5"/>
        <v>0</v>
      </c>
      <c r="AA44" s="1019">
        <f t="shared" si="5"/>
        <v>0</v>
      </c>
      <c r="AB44" s="1019">
        <f t="shared" si="5"/>
        <v>0</v>
      </c>
      <c r="AC44" s="1019">
        <f t="shared" si="5"/>
        <v>0</v>
      </c>
      <c r="AD44" s="1019">
        <f t="shared" si="5"/>
        <v>0</v>
      </c>
      <c r="AE44" s="1019">
        <f t="shared" si="5"/>
        <v>0</v>
      </c>
      <c r="AF44" s="1019">
        <f t="shared" si="5"/>
        <v>0</v>
      </c>
      <c r="AG44" s="1019">
        <f t="shared" si="5"/>
        <v>0</v>
      </c>
      <c r="AH44" s="1019">
        <f t="shared" si="5"/>
        <v>0</v>
      </c>
      <c r="AI44" s="1019">
        <f t="shared" si="5"/>
        <v>0</v>
      </c>
      <c r="AJ44" s="1019">
        <f t="shared" si="5"/>
        <v>0</v>
      </c>
      <c r="AK44" s="1019">
        <f t="shared" si="5"/>
        <v>0</v>
      </c>
      <c r="AL44" s="1019">
        <f t="shared" si="5"/>
        <v>0</v>
      </c>
      <c r="AM44" s="1019">
        <f t="shared" si="5"/>
        <v>0</v>
      </c>
      <c r="AN44" s="1019">
        <f t="shared" si="5"/>
        <v>0</v>
      </c>
      <c r="AO44" s="1019">
        <f t="shared" si="5"/>
        <v>0</v>
      </c>
      <c r="AP44" s="1019">
        <f t="shared" si="5"/>
        <v>0</v>
      </c>
      <c r="AQ44" s="1019">
        <f t="shared" si="5"/>
        <v>0</v>
      </c>
      <c r="AR44" s="1019">
        <f t="shared" si="5"/>
        <v>0</v>
      </c>
      <c r="AS44" s="1019">
        <f t="shared" si="5"/>
        <v>0</v>
      </c>
      <c r="AT44" s="1019">
        <f t="shared" si="5"/>
        <v>0</v>
      </c>
      <c r="AU44" s="1019">
        <f t="shared" si="5"/>
        <v>0</v>
      </c>
      <c r="AV44" s="1019">
        <f t="shared" si="5"/>
        <v>0</v>
      </c>
      <c r="AW44" s="1019">
        <f t="shared" si="5"/>
        <v>0</v>
      </c>
      <c r="AX44" s="1019">
        <f t="shared" si="5"/>
        <v>0</v>
      </c>
      <c r="AY44" s="1019">
        <f t="shared" si="5"/>
        <v>0</v>
      </c>
      <c r="AZ44" s="1019">
        <f t="shared" si="5"/>
        <v>0</v>
      </c>
    </row>
    <row r="45" spans="1:8" ht="15">
      <c r="A45" s="79"/>
      <c r="B45" s="16"/>
      <c r="C45" s="48"/>
      <c r="D45" s="48"/>
      <c r="E45" s="48"/>
      <c r="F45" s="39"/>
      <c r="G45" s="4"/>
      <c r="H45" s="4"/>
    </row>
  </sheetData>
  <mergeCells count="38">
    <mergeCell ref="AK6:AO6"/>
    <mergeCell ref="AP6:AT6"/>
    <mergeCell ref="AU6:AY6"/>
    <mergeCell ref="AZ6:AZ9"/>
    <mergeCell ref="AF6:AJ6"/>
    <mergeCell ref="AW7:AX7"/>
    <mergeCell ref="AY7:AY8"/>
    <mergeCell ref="AR7:AS7"/>
    <mergeCell ref="AT7:AT8"/>
    <mergeCell ref="AM7:AN7"/>
    <mergeCell ref="AO7:AO8"/>
    <mergeCell ref="AF7:AG7"/>
    <mergeCell ref="AK7:AL7"/>
    <mergeCell ref="AP7:AQ7"/>
    <mergeCell ref="AU7:AV7"/>
    <mergeCell ref="AJ7:AJ8"/>
    <mergeCell ref="A6:F9"/>
    <mergeCell ref="AC7:AD7"/>
    <mergeCell ref="AE7:AE8"/>
    <mergeCell ref="AH7:AI7"/>
    <mergeCell ref="AA6:AE6"/>
    <mergeCell ref="G6:K6"/>
    <mergeCell ref="L6:P6"/>
    <mergeCell ref="Q6:U6"/>
    <mergeCell ref="V6:Z6"/>
    <mergeCell ref="I7:J7"/>
    <mergeCell ref="K7:K8"/>
    <mergeCell ref="N7:O7"/>
    <mergeCell ref="P7:P8"/>
    <mergeCell ref="Z7:Z8"/>
    <mergeCell ref="S7:T7"/>
    <mergeCell ref="U7:U8"/>
    <mergeCell ref="G7:H7"/>
    <mergeCell ref="L7:M7"/>
    <mergeCell ref="Q7:R7"/>
    <mergeCell ref="V7:W7"/>
    <mergeCell ref="AA7:AB7"/>
    <mergeCell ref="X7:Y7"/>
  </mergeCells>
  <printOptions/>
  <pageMargins left="0.7" right="0.7" top="0.75" bottom="0.75" header="0.3" footer="0.3"/>
  <pageSetup fitToHeight="0" fitToWidth="1" horizontalDpi="600" verticalDpi="600" orientation="landscape" paperSize="9" scale="14" r:id="rId1"/>
  <colBreaks count="1" manualBreakCount="1">
    <brk id="41"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8A711-FC86-469F-B9D5-8B805CBF3049}">
  <sheetPr>
    <tabColor theme="5"/>
  </sheetPr>
  <dimension ref="A1:A1"/>
  <sheetViews>
    <sheetView showGridLines="0" workbookViewId="0" topLeftCell="A1"/>
  </sheetViews>
  <sheetFormatPr defaultColWidth="9.140625" defaultRowHeight="15"/>
  <cols>
    <col min="1" max="16384" width="9.140625" style="660" customWidth="1"/>
  </cols>
  <sheetData/>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Q294"/>
  <sheetViews>
    <sheetView view="pageBreakPreview" zoomScale="60" workbookViewId="0" topLeftCell="AS1">
      <pane ySplit="10" topLeftCell="A11" activePane="bottomLeft" state="frozen"/>
      <selection pane="bottomLeft" activeCell="A11" sqref="A11"/>
    </sheetView>
  </sheetViews>
  <sheetFormatPr defaultColWidth="9.140625" defaultRowHeight="15"/>
  <cols>
    <col min="1" max="1" width="3.421875" style="30" customWidth="1"/>
    <col min="2" max="2" width="5.421875" style="73" customWidth="1"/>
    <col min="3" max="7" width="9.140625" style="1" customWidth="1"/>
    <col min="8" max="8" width="68.421875" style="1" customWidth="1"/>
    <col min="9" max="49" width="21.00390625" style="1" customWidth="1"/>
    <col min="50" max="50" width="13.7109375" style="27" customWidth="1"/>
    <col min="51" max="51" width="9.421875" style="1" customWidth="1"/>
    <col min="52" max="52" width="22.140625" style="1" customWidth="1"/>
    <col min="53" max="53" width="13.7109375" style="27" customWidth="1"/>
    <col min="54" max="54" width="22.140625" style="1" customWidth="1"/>
    <col min="55" max="55" width="13.7109375" style="27" customWidth="1"/>
    <col min="56" max="56" width="22.140625" style="1" customWidth="1"/>
    <col min="57" max="57" width="13.7109375" style="27" customWidth="1"/>
    <col min="58" max="58" width="22.140625" style="1" customWidth="1"/>
    <col min="59" max="59" width="13.7109375" style="27" customWidth="1"/>
    <col min="60" max="60" width="9.421875" style="1" customWidth="1"/>
    <col min="61" max="69" width="21.00390625" style="1" customWidth="1"/>
    <col min="70" max="16384" width="9.140625" style="1" customWidth="1"/>
  </cols>
  <sheetData>
    <row r="1" spans="2:60" ht="15" thickBot="1">
      <c r="B1" s="287"/>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42"/>
      <c r="AY1" s="30"/>
      <c r="AZ1" s="30"/>
      <c r="BA1" s="42"/>
      <c r="BB1" s="30"/>
      <c r="BC1" s="42"/>
      <c r="BD1" s="30"/>
      <c r="BE1" s="42"/>
      <c r="BF1" s="30"/>
      <c r="BG1" s="42"/>
      <c r="BH1" s="30"/>
    </row>
    <row r="2" spans="2:60" ht="15.75" thickBot="1">
      <c r="B2" s="287"/>
      <c r="C2" s="870" t="s">
        <v>636</v>
      </c>
      <c r="D2" s="871"/>
      <c r="E2" s="871"/>
      <c r="F2" s="871"/>
      <c r="G2" s="871"/>
      <c r="H2" s="871"/>
      <c r="I2" s="871"/>
      <c r="J2" s="872"/>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42"/>
      <c r="AY2" s="30"/>
      <c r="AZ2" s="30"/>
      <c r="BA2" s="42"/>
      <c r="BB2" s="30"/>
      <c r="BC2" s="42"/>
      <c r="BD2" s="30"/>
      <c r="BE2" s="42"/>
      <c r="BF2" s="30"/>
      <c r="BG2" s="42"/>
      <c r="BH2" s="30"/>
    </row>
    <row r="3" spans="2:60" ht="15">
      <c r="B3" s="287"/>
      <c r="C3" s="863" t="s">
        <v>19</v>
      </c>
      <c r="D3" s="864"/>
      <c r="E3" s="873"/>
      <c r="F3" s="874" t="s">
        <v>637</v>
      </c>
      <c r="G3" s="875"/>
      <c r="H3" s="875"/>
      <c r="I3" s="875"/>
      <c r="J3" s="876"/>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42"/>
      <c r="AY3" s="30"/>
      <c r="AZ3" s="30"/>
      <c r="BA3" s="42"/>
      <c r="BB3" s="30"/>
      <c r="BC3" s="42"/>
      <c r="BD3" s="30"/>
      <c r="BE3" s="42"/>
      <c r="BF3" s="30"/>
      <c r="BG3" s="42"/>
      <c r="BH3" s="30"/>
    </row>
    <row r="4" spans="2:60" ht="15">
      <c r="B4" s="287"/>
      <c r="C4" s="863" t="s">
        <v>20</v>
      </c>
      <c r="D4" s="864"/>
      <c r="E4" s="873"/>
      <c r="F4" s="941"/>
      <c r="G4" s="877"/>
      <c r="H4" s="877"/>
      <c r="I4" s="877"/>
      <c r="J4" s="878"/>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42"/>
      <c r="AY4" s="30"/>
      <c r="AZ4" s="30"/>
      <c r="BA4" s="42"/>
      <c r="BB4" s="30"/>
      <c r="BC4" s="42"/>
      <c r="BD4" s="30"/>
      <c r="BE4" s="42"/>
      <c r="BF4" s="30"/>
      <c r="BG4" s="42"/>
      <c r="BH4" s="30"/>
    </row>
    <row r="5" spans="2:60" ht="15.75" thickBot="1">
      <c r="B5" s="287"/>
      <c r="C5" s="865" t="s">
        <v>21</v>
      </c>
      <c r="D5" s="866"/>
      <c r="E5" s="883"/>
      <c r="F5" s="942"/>
      <c r="G5" s="943"/>
      <c r="H5" s="943"/>
      <c r="I5" s="943"/>
      <c r="J5" s="944"/>
      <c r="K5" s="30"/>
      <c r="L5" s="30"/>
      <c r="M5" s="30"/>
      <c r="N5" s="30"/>
      <c r="O5" s="30"/>
      <c r="P5" s="30"/>
      <c r="Q5" s="30"/>
      <c r="R5" s="30"/>
      <c r="S5" s="30"/>
      <c r="T5" s="30"/>
      <c r="U5" s="30"/>
      <c r="V5" s="30"/>
      <c r="W5" s="30"/>
      <c r="X5" s="30"/>
      <c r="Y5" s="30"/>
      <c r="Z5" s="30"/>
      <c r="AA5" s="30"/>
      <c r="AB5" s="30"/>
      <c r="AC5" s="30"/>
      <c r="AD5" s="30"/>
      <c r="AE5" s="30"/>
      <c r="AF5" s="30"/>
      <c r="AG5" s="30"/>
      <c r="AH5" s="30"/>
      <c r="AI5" s="30"/>
      <c r="AJ5" s="30"/>
      <c r="AK5" s="30"/>
      <c r="AL5" s="30"/>
      <c r="AM5" s="30"/>
      <c r="AN5" s="30"/>
      <c r="AO5" s="30"/>
      <c r="AP5" s="30"/>
      <c r="AQ5" s="30"/>
      <c r="AR5" s="30"/>
      <c r="AS5" s="30"/>
      <c r="AT5" s="30"/>
      <c r="AU5" s="30"/>
      <c r="AV5" s="30"/>
      <c r="AW5" s="30"/>
      <c r="AX5" s="42"/>
      <c r="AY5" s="30"/>
      <c r="AZ5" s="30"/>
      <c r="BA5" s="42"/>
      <c r="BB5" s="30"/>
      <c r="BC5" s="42"/>
      <c r="BD5" s="30"/>
      <c r="BE5" s="42"/>
      <c r="BF5" s="30"/>
      <c r="BG5" s="42"/>
      <c r="BH5" s="30"/>
    </row>
    <row r="6" spans="2:60" ht="15">
      <c r="B6" s="287"/>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42"/>
      <c r="AY6" s="30"/>
      <c r="AZ6" s="30"/>
      <c r="BA6" s="42"/>
      <c r="BB6" s="30"/>
      <c r="BC6" s="42"/>
      <c r="BD6" s="30"/>
      <c r="BE6" s="42"/>
      <c r="BF6" s="30"/>
      <c r="BG6" s="42"/>
      <c r="BH6" s="30"/>
    </row>
    <row r="7" spans="2:60" ht="15" thickBot="1">
      <c r="B7" s="287"/>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c r="AL7" s="30"/>
      <c r="AM7" s="30"/>
      <c r="AN7" s="30"/>
      <c r="AO7" s="30"/>
      <c r="AP7" s="30"/>
      <c r="AQ7" s="30"/>
      <c r="AR7" s="30"/>
      <c r="AS7" s="30"/>
      <c r="AT7" s="30"/>
      <c r="AU7" s="30"/>
      <c r="AV7" s="30"/>
      <c r="AW7" s="30"/>
      <c r="AX7" s="42"/>
      <c r="AY7" s="30"/>
      <c r="AZ7" s="30"/>
      <c r="BA7" s="42"/>
      <c r="BB7" s="30"/>
      <c r="BC7" s="42"/>
      <c r="BD7" s="30"/>
      <c r="BE7" s="42"/>
      <c r="BF7" s="30"/>
      <c r="BG7" s="42"/>
      <c r="BH7" s="30"/>
    </row>
    <row r="8" spans="2:69" ht="18" customHeight="1" thickBot="1">
      <c r="B8" s="287"/>
      <c r="C8" s="939" t="s">
        <v>638</v>
      </c>
      <c r="D8" s="940"/>
      <c r="E8" s="940"/>
      <c r="F8" s="940"/>
      <c r="G8" s="940"/>
      <c r="H8" s="940"/>
      <c r="I8" s="949" t="s">
        <v>639</v>
      </c>
      <c r="J8" s="949"/>
      <c r="K8" s="949"/>
      <c r="L8" s="949"/>
      <c r="M8" s="949"/>
      <c r="N8" s="949"/>
      <c r="O8" s="949"/>
      <c r="P8" s="949"/>
      <c r="Q8" s="949"/>
      <c r="R8" s="949"/>
      <c r="S8" s="949"/>
      <c r="T8" s="949"/>
      <c r="U8" s="949"/>
      <c r="V8" s="949"/>
      <c r="W8" s="949"/>
      <c r="X8" s="949"/>
      <c r="Y8" s="949"/>
      <c r="Z8" s="949"/>
      <c r="AA8" s="949"/>
      <c r="AB8" s="949"/>
      <c r="AC8" s="949"/>
      <c r="AD8" s="949"/>
      <c r="AE8" s="949"/>
      <c r="AF8" s="949"/>
      <c r="AG8" s="949"/>
      <c r="AH8" s="949"/>
      <c r="AI8" s="949"/>
      <c r="AJ8" s="949"/>
      <c r="AK8" s="949"/>
      <c r="AL8" s="949"/>
      <c r="AM8" s="949"/>
      <c r="AN8" s="949"/>
      <c r="AO8" s="949"/>
      <c r="AP8" s="949"/>
      <c r="AQ8" s="949"/>
      <c r="AR8" s="949"/>
      <c r="AS8" s="949"/>
      <c r="AT8" s="949"/>
      <c r="AU8" s="949"/>
      <c r="AV8" s="949"/>
      <c r="AW8" s="950"/>
      <c r="AX8" s="953" t="s">
        <v>27</v>
      </c>
      <c r="AY8" s="32"/>
      <c r="AZ8" s="945" t="str">
        <f>'[13]SOFP'!P8</f>
        <v xml:space="preserve">DD MM YYYY </v>
      </c>
      <c r="BA8" s="955" t="s">
        <v>469</v>
      </c>
      <c r="BB8" s="947" t="str">
        <f>'[13]SOFP'!V8</f>
        <v>DD MM YYY</v>
      </c>
      <c r="BC8" s="955" t="s">
        <v>27</v>
      </c>
      <c r="BD8" s="957" t="str">
        <f>'[13]SOFP'!X8</f>
        <v>DD MM YYY</v>
      </c>
      <c r="BE8" s="955" t="s">
        <v>27</v>
      </c>
      <c r="BF8" s="947" t="str">
        <f>'[13]SOFP'!Z8</f>
        <v>DD MM YYY</v>
      </c>
      <c r="BG8" s="953" t="s">
        <v>27</v>
      </c>
      <c r="BH8" s="32"/>
      <c r="BI8" s="11"/>
      <c r="BJ8" s="11"/>
      <c r="BK8" s="11"/>
      <c r="BL8" s="11"/>
      <c r="BM8" s="11"/>
      <c r="BN8" s="11"/>
      <c r="BO8" s="11"/>
      <c r="BP8" s="11"/>
      <c r="BQ8" s="11"/>
    </row>
    <row r="9" spans="2:69" ht="15.75" thickBot="1">
      <c r="B9" s="287"/>
      <c r="C9" s="939"/>
      <c r="D9" s="940"/>
      <c r="E9" s="940"/>
      <c r="F9" s="940"/>
      <c r="G9" s="940"/>
      <c r="H9" s="940"/>
      <c r="I9" s="333">
        <v>1</v>
      </c>
      <c r="J9" s="333">
        <v>2</v>
      </c>
      <c r="K9" s="333">
        <v>3</v>
      </c>
      <c r="L9" s="333">
        <v>4</v>
      </c>
      <c r="M9" s="333">
        <v>5</v>
      </c>
      <c r="N9" s="333">
        <v>6</v>
      </c>
      <c r="O9" s="333">
        <v>7</v>
      </c>
      <c r="P9" s="333">
        <v>8</v>
      </c>
      <c r="Q9" s="333">
        <v>9</v>
      </c>
      <c r="R9" s="333">
        <v>10</v>
      </c>
      <c r="S9" s="333">
        <v>11</v>
      </c>
      <c r="T9" s="333">
        <v>12</v>
      </c>
      <c r="U9" s="333">
        <v>13</v>
      </c>
      <c r="V9" s="333">
        <v>14</v>
      </c>
      <c r="W9" s="333">
        <v>15</v>
      </c>
      <c r="X9" s="333">
        <v>16</v>
      </c>
      <c r="Y9" s="333">
        <v>17</v>
      </c>
      <c r="Z9" s="333">
        <v>18</v>
      </c>
      <c r="AA9" s="333">
        <v>19</v>
      </c>
      <c r="AB9" s="333">
        <v>20</v>
      </c>
      <c r="AC9" s="333">
        <v>21</v>
      </c>
      <c r="AD9" s="333">
        <v>22</v>
      </c>
      <c r="AE9" s="333">
        <v>23</v>
      </c>
      <c r="AF9" s="333">
        <v>24</v>
      </c>
      <c r="AG9" s="333">
        <v>25</v>
      </c>
      <c r="AH9" s="333">
        <v>26</v>
      </c>
      <c r="AI9" s="333">
        <v>27</v>
      </c>
      <c r="AJ9" s="333">
        <v>28</v>
      </c>
      <c r="AK9" s="333">
        <v>29</v>
      </c>
      <c r="AL9" s="333">
        <v>30</v>
      </c>
      <c r="AM9" s="333">
        <v>31</v>
      </c>
      <c r="AN9" s="333">
        <v>32</v>
      </c>
      <c r="AO9" s="333">
        <v>33</v>
      </c>
      <c r="AP9" s="333">
        <v>34</v>
      </c>
      <c r="AQ9" s="333">
        <v>35</v>
      </c>
      <c r="AR9" s="333">
        <v>36</v>
      </c>
      <c r="AS9" s="333">
        <v>37</v>
      </c>
      <c r="AT9" s="333">
        <v>38</v>
      </c>
      <c r="AU9" s="333">
        <v>39</v>
      </c>
      <c r="AV9" s="333">
        <v>40</v>
      </c>
      <c r="AW9" s="951" t="s">
        <v>507</v>
      </c>
      <c r="AX9" s="954"/>
      <c r="AY9" s="33"/>
      <c r="AZ9" s="946" t="s">
        <v>640</v>
      </c>
      <c r="BA9" s="956"/>
      <c r="BB9" s="948" t="s">
        <v>641</v>
      </c>
      <c r="BC9" s="956"/>
      <c r="BD9" s="948"/>
      <c r="BE9" s="956"/>
      <c r="BF9" s="948"/>
      <c r="BG9" s="954"/>
      <c r="BH9" s="33"/>
      <c r="BI9" s="12"/>
      <c r="BJ9" s="12"/>
      <c r="BK9" s="12"/>
      <c r="BL9" s="12"/>
      <c r="BM9" s="12"/>
      <c r="BN9" s="12"/>
      <c r="BO9" s="12"/>
      <c r="BP9" s="12"/>
      <c r="BQ9" s="12"/>
    </row>
    <row r="10" spans="2:69" ht="21.75" customHeight="1" thickBot="1">
      <c r="B10" s="287"/>
      <c r="C10" s="939"/>
      <c r="D10" s="940"/>
      <c r="E10" s="940"/>
      <c r="F10" s="940"/>
      <c r="G10" s="940"/>
      <c r="H10" s="940"/>
      <c r="I10" s="117" t="s">
        <v>642</v>
      </c>
      <c r="J10" s="117" t="s">
        <v>642</v>
      </c>
      <c r="K10" s="117" t="s">
        <v>642</v>
      </c>
      <c r="L10" s="117" t="s">
        <v>642</v>
      </c>
      <c r="M10" s="117" t="s">
        <v>642</v>
      </c>
      <c r="N10" s="117" t="s">
        <v>642</v>
      </c>
      <c r="O10" s="117" t="s">
        <v>642</v>
      </c>
      <c r="P10" s="117" t="s">
        <v>642</v>
      </c>
      <c r="Q10" s="117" t="s">
        <v>642</v>
      </c>
      <c r="R10" s="117" t="s">
        <v>642</v>
      </c>
      <c r="S10" s="117" t="s">
        <v>642</v>
      </c>
      <c r="T10" s="117" t="s">
        <v>642</v>
      </c>
      <c r="U10" s="117" t="s">
        <v>642</v>
      </c>
      <c r="V10" s="117" t="s">
        <v>642</v>
      </c>
      <c r="W10" s="117" t="s">
        <v>642</v>
      </c>
      <c r="X10" s="117" t="s">
        <v>642</v>
      </c>
      <c r="Y10" s="117" t="s">
        <v>642</v>
      </c>
      <c r="Z10" s="117" t="s">
        <v>642</v>
      </c>
      <c r="AA10" s="117" t="s">
        <v>642</v>
      </c>
      <c r="AB10" s="117" t="s">
        <v>642</v>
      </c>
      <c r="AC10" s="117" t="s">
        <v>642</v>
      </c>
      <c r="AD10" s="117" t="s">
        <v>642</v>
      </c>
      <c r="AE10" s="117" t="s">
        <v>642</v>
      </c>
      <c r="AF10" s="117" t="s">
        <v>642</v>
      </c>
      <c r="AG10" s="117" t="s">
        <v>642</v>
      </c>
      <c r="AH10" s="117" t="s">
        <v>642</v>
      </c>
      <c r="AI10" s="117" t="s">
        <v>642</v>
      </c>
      <c r="AJ10" s="117" t="s">
        <v>642</v>
      </c>
      <c r="AK10" s="117" t="s">
        <v>642</v>
      </c>
      <c r="AL10" s="117" t="s">
        <v>642</v>
      </c>
      <c r="AM10" s="117" t="s">
        <v>642</v>
      </c>
      <c r="AN10" s="117" t="s">
        <v>642</v>
      </c>
      <c r="AO10" s="117" t="s">
        <v>642</v>
      </c>
      <c r="AP10" s="117" t="s">
        <v>642</v>
      </c>
      <c r="AQ10" s="117" t="s">
        <v>642</v>
      </c>
      <c r="AR10" s="117" t="s">
        <v>642</v>
      </c>
      <c r="AS10" s="117" t="s">
        <v>642</v>
      </c>
      <c r="AT10" s="117" t="s">
        <v>642</v>
      </c>
      <c r="AU10" s="117" t="s">
        <v>642</v>
      </c>
      <c r="AV10" s="117" t="s">
        <v>642</v>
      </c>
      <c r="AW10" s="952"/>
      <c r="AX10" s="954"/>
      <c r="AY10" s="34"/>
      <c r="AZ10" s="946" t="s">
        <v>640</v>
      </c>
      <c r="BA10" s="956"/>
      <c r="BB10" s="948" t="s">
        <v>641</v>
      </c>
      <c r="BC10" s="956"/>
      <c r="BD10" s="948"/>
      <c r="BE10" s="956"/>
      <c r="BF10" s="948"/>
      <c r="BG10" s="954"/>
      <c r="BH10" s="34"/>
      <c r="BI10" s="13"/>
      <c r="BJ10" s="13"/>
      <c r="BK10" s="13"/>
      <c r="BL10" s="13"/>
      <c r="BM10" s="13"/>
      <c r="BN10" s="13"/>
      <c r="BO10" s="13"/>
      <c r="BP10" s="13"/>
      <c r="BQ10" s="13"/>
    </row>
    <row r="11" spans="2:69" ht="15.75" thickBot="1">
      <c r="B11" s="287"/>
      <c r="C11" s="118"/>
      <c r="D11" s="119"/>
      <c r="E11" s="119"/>
      <c r="F11" s="119"/>
      <c r="G11" s="119"/>
      <c r="H11" s="119"/>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1"/>
      <c r="AX11" s="334"/>
      <c r="AY11" s="34"/>
      <c r="AZ11" s="118"/>
      <c r="BA11" s="122"/>
      <c r="BB11" s="119"/>
      <c r="BC11" s="122"/>
      <c r="BD11" s="119"/>
      <c r="BE11" s="122"/>
      <c r="BF11" s="119"/>
      <c r="BG11" s="123"/>
      <c r="BH11" s="34"/>
      <c r="BI11" s="13"/>
      <c r="BJ11" s="13"/>
      <c r="BK11" s="13"/>
      <c r="BL11" s="13"/>
      <c r="BM11" s="13"/>
      <c r="BN11" s="13"/>
      <c r="BO11" s="13"/>
      <c r="BP11" s="13"/>
      <c r="BQ11" s="13"/>
    </row>
    <row r="12" spans="2:60" ht="15">
      <c r="B12" s="287"/>
      <c r="C12" s="67"/>
      <c r="D12" s="16"/>
      <c r="E12" s="48" t="s">
        <v>46</v>
      </c>
      <c r="F12" s="48"/>
      <c r="G12" s="48"/>
      <c r="H12" s="39"/>
      <c r="AX12" s="58"/>
      <c r="AY12" s="30"/>
      <c r="AZ12" s="63"/>
      <c r="BG12" s="66"/>
      <c r="BH12" s="30"/>
    </row>
    <row r="13" spans="2:69" ht="15">
      <c r="B13" s="287" t="s">
        <v>47</v>
      </c>
      <c r="C13" s="160">
        <v>1</v>
      </c>
      <c r="D13" s="161"/>
      <c r="E13" s="162" t="s">
        <v>48</v>
      </c>
      <c r="F13" s="18"/>
      <c r="G13" s="18"/>
      <c r="H13" s="18"/>
      <c r="I13" s="163">
        <f ca="1">SUM(I14,I22,I27,I28,I35)</f>
        <v>0</v>
      </c>
      <c r="J13" s="163">
        <f aca="true" t="shared" si="0" ref="J13:AV13">SUM(J14,J22,J27,J28,J35)</f>
        <v>0</v>
      </c>
      <c r="K13" s="163">
        <f ca="1" t="shared" si="0"/>
        <v>0</v>
      </c>
      <c r="L13" s="163">
        <f ca="1" t="shared" si="0"/>
        <v>0</v>
      </c>
      <c r="M13" s="163">
        <f ca="1" t="shared" si="0"/>
        <v>0</v>
      </c>
      <c r="N13" s="163">
        <f ca="1" t="shared" si="0"/>
        <v>0</v>
      </c>
      <c r="O13" s="163">
        <f ca="1" t="shared" si="0"/>
        <v>0</v>
      </c>
      <c r="P13" s="163">
        <f ca="1" t="shared" si="0"/>
        <v>0</v>
      </c>
      <c r="Q13" s="163">
        <f ca="1" t="shared" si="0"/>
        <v>0</v>
      </c>
      <c r="R13" s="163">
        <f ca="1" t="shared" si="0"/>
        <v>0</v>
      </c>
      <c r="S13" s="163">
        <f ca="1" t="shared" si="0"/>
        <v>0</v>
      </c>
      <c r="T13" s="163">
        <f ca="1" t="shared" si="0"/>
        <v>0</v>
      </c>
      <c r="U13" s="163">
        <f ca="1" t="shared" si="0"/>
        <v>0</v>
      </c>
      <c r="V13" s="163">
        <f ca="1" t="shared" si="0"/>
        <v>0</v>
      </c>
      <c r="W13" s="163">
        <f ca="1" t="shared" si="0"/>
        <v>0</v>
      </c>
      <c r="X13" s="163">
        <f ca="1" t="shared" si="0"/>
        <v>0</v>
      </c>
      <c r="Y13" s="163">
        <f ca="1" t="shared" si="0"/>
        <v>0</v>
      </c>
      <c r="Z13" s="163">
        <f ca="1" t="shared" si="0"/>
        <v>0</v>
      </c>
      <c r="AA13" s="163">
        <f ca="1" t="shared" si="0"/>
        <v>0</v>
      </c>
      <c r="AB13" s="163">
        <f ca="1" t="shared" si="0"/>
        <v>0</v>
      </c>
      <c r="AC13" s="163">
        <f ca="1" t="shared" si="0"/>
        <v>0</v>
      </c>
      <c r="AD13" s="163">
        <f ca="1" t="shared" si="0"/>
        <v>0</v>
      </c>
      <c r="AE13" s="163">
        <f ca="1" t="shared" si="0"/>
        <v>0</v>
      </c>
      <c r="AF13" s="163">
        <f ca="1" t="shared" si="0"/>
        <v>0</v>
      </c>
      <c r="AG13" s="163">
        <f ca="1" t="shared" si="0"/>
        <v>0</v>
      </c>
      <c r="AH13" s="163">
        <f ca="1" t="shared" si="0"/>
        <v>0</v>
      </c>
      <c r="AI13" s="163">
        <f ca="1" t="shared" si="0"/>
        <v>0</v>
      </c>
      <c r="AJ13" s="163">
        <f ca="1" t="shared" si="0"/>
        <v>0</v>
      </c>
      <c r="AK13" s="163">
        <f ca="1" t="shared" si="0"/>
        <v>0</v>
      </c>
      <c r="AL13" s="163">
        <f ca="1" t="shared" si="0"/>
        <v>0</v>
      </c>
      <c r="AM13" s="163">
        <f ca="1" t="shared" si="0"/>
        <v>0</v>
      </c>
      <c r="AN13" s="163">
        <f ca="1" t="shared" si="0"/>
        <v>0</v>
      </c>
      <c r="AO13" s="163">
        <f ca="1" t="shared" si="0"/>
        <v>0</v>
      </c>
      <c r="AP13" s="163">
        <f ca="1" t="shared" si="0"/>
        <v>0</v>
      </c>
      <c r="AQ13" s="163">
        <f ca="1" t="shared" si="0"/>
        <v>0</v>
      </c>
      <c r="AR13" s="163">
        <f ca="1" t="shared" si="0"/>
        <v>0</v>
      </c>
      <c r="AS13" s="163">
        <f ca="1" t="shared" si="0"/>
        <v>0</v>
      </c>
      <c r="AT13" s="163">
        <f ca="1" t="shared" si="0"/>
        <v>0</v>
      </c>
      <c r="AU13" s="163">
        <f ca="1" t="shared" si="0"/>
        <v>0</v>
      </c>
      <c r="AV13" s="163">
        <f ca="1" t="shared" si="0"/>
        <v>0</v>
      </c>
      <c r="AW13" s="163">
        <f ca="1">SUM(I13:AV13)</f>
        <v>0</v>
      </c>
      <c r="AX13" s="59">
        <f aca="true" t="shared" si="1" ref="AX13:AX44">_xlfn.IFERROR(AW13/$AW$213,0)</f>
        <v>0</v>
      </c>
      <c r="AY13" s="35"/>
      <c r="AZ13" s="163">
        <f ca="1">SUM(AZ14,AZ22,AZ27,AZ28,AZ35)</f>
        <v>0</v>
      </c>
      <c r="BA13" s="59">
        <f aca="true" t="shared" si="2" ref="BA13:BA44">_xlfn.IFERROR(AZ13/AZ$213,0)</f>
        <v>0</v>
      </c>
      <c r="BB13" s="163">
        <f ca="1">SUM(BB14,BB22,BB27,BB28,BB35)</f>
        <v>0</v>
      </c>
      <c r="BC13" s="59">
        <f aca="true" t="shared" si="3" ref="BC13:BC44">_xlfn.IFERROR(BB13/BB$213,0)</f>
        <v>0</v>
      </c>
      <c r="BD13" s="163">
        <f ca="1">SUM(BD14,BD22,BD27,BD28,BD35)</f>
        <v>0</v>
      </c>
      <c r="BE13" s="59">
        <f aca="true" t="shared" si="4" ref="BE13:BE44">_xlfn.IFERROR(BD13/BD$213,0)</f>
        <v>0</v>
      </c>
      <c r="BF13" s="163">
        <f ca="1">SUM(BF14,BF22,BF27,BF28,BF35)</f>
        <v>0</v>
      </c>
      <c r="BG13" s="59">
        <f aca="true" t="shared" si="5" ref="BG13:BG44">_xlfn.IFERROR(BF13/BF$213,0)</f>
        <v>0</v>
      </c>
      <c r="BH13" s="35"/>
      <c r="BI13" s="7"/>
      <c r="BJ13" s="7"/>
      <c r="BK13" s="7"/>
      <c r="BL13" s="7"/>
      <c r="BM13" s="7"/>
      <c r="BN13" s="7"/>
      <c r="BO13" s="7"/>
      <c r="BP13" s="7"/>
      <c r="BQ13" s="7"/>
    </row>
    <row r="14" spans="2:69" ht="15">
      <c r="B14" s="287"/>
      <c r="C14" s="311"/>
      <c r="D14" s="169">
        <v>1.1</v>
      </c>
      <c r="E14" s="171" t="s">
        <v>49</v>
      </c>
      <c r="F14" s="171"/>
      <c r="G14" s="200"/>
      <c r="H14" s="200"/>
      <c r="I14" s="163">
        <f>SUM(I15:I21)</f>
        <v>0</v>
      </c>
      <c r="J14" s="163">
        <f aca="true" t="shared" si="6" ref="J14:AV14">SUM(J15:J21)</f>
        <v>0</v>
      </c>
      <c r="K14" s="163">
        <f t="shared" si="6"/>
        <v>0</v>
      </c>
      <c r="L14" s="163">
        <f t="shared" si="6"/>
        <v>0</v>
      </c>
      <c r="M14" s="163">
        <f t="shared" si="6"/>
        <v>0</v>
      </c>
      <c r="N14" s="163">
        <f t="shared" si="6"/>
        <v>0</v>
      </c>
      <c r="O14" s="163">
        <f t="shared" si="6"/>
        <v>0</v>
      </c>
      <c r="P14" s="163">
        <f t="shared" si="6"/>
        <v>0</v>
      </c>
      <c r="Q14" s="163">
        <f t="shared" si="6"/>
        <v>0</v>
      </c>
      <c r="R14" s="163">
        <f t="shared" si="6"/>
        <v>0</v>
      </c>
      <c r="S14" s="163">
        <f t="shared" si="6"/>
        <v>0</v>
      </c>
      <c r="T14" s="163">
        <f t="shared" si="6"/>
        <v>0</v>
      </c>
      <c r="U14" s="163">
        <f t="shared" si="6"/>
        <v>0</v>
      </c>
      <c r="V14" s="163">
        <f t="shared" si="6"/>
        <v>0</v>
      </c>
      <c r="W14" s="163">
        <f t="shared" si="6"/>
        <v>0</v>
      </c>
      <c r="X14" s="163">
        <f t="shared" si="6"/>
        <v>0</v>
      </c>
      <c r="Y14" s="163">
        <f t="shared" si="6"/>
        <v>0</v>
      </c>
      <c r="Z14" s="163">
        <f t="shared" si="6"/>
        <v>0</v>
      </c>
      <c r="AA14" s="163">
        <f t="shared" si="6"/>
        <v>0</v>
      </c>
      <c r="AB14" s="163">
        <f t="shared" si="6"/>
        <v>0</v>
      </c>
      <c r="AC14" s="163">
        <f t="shared" si="6"/>
        <v>0</v>
      </c>
      <c r="AD14" s="163">
        <f t="shared" si="6"/>
        <v>0</v>
      </c>
      <c r="AE14" s="163">
        <f t="shared" si="6"/>
        <v>0</v>
      </c>
      <c r="AF14" s="163">
        <f t="shared" si="6"/>
        <v>0</v>
      </c>
      <c r="AG14" s="163">
        <f t="shared" si="6"/>
        <v>0</v>
      </c>
      <c r="AH14" s="163">
        <f t="shared" si="6"/>
        <v>0</v>
      </c>
      <c r="AI14" s="163">
        <f t="shared" si="6"/>
        <v>0</v>
      </c>
      <c r="AJ14" s="163">
        <f t="shared" si="6"/>
        <v>0</v>
      </c>
      <c r="AK14" s="163">
        <f t="shared" si="6"/>
        <v>0</v>
      </c>
      <c r="AL14" s="163">
        <f t="shared" si="6"/>
        <v>0</v>
      </c>
      <c r="AM14" s="163">
        <f t="shared" si="6"/>
        <v>0</v>
      </c>
      <c r="AN14" s="163">
        <f t="shared" si="6"/>
        <v>0</v>
      </c>
      <c r="AO14" s="163">
        <f t="shared" si="6"/>
        <v>0</v>
      </c>
      <c r="AP14" s="163">
        <f t="shared" si="6"/>
        <v>0</v>
      </c>
      <c r="AQ14" s="163">
        <f t="shared" si="6"/>
        <v>0</v>
      </c>
      <c r="AR14" s="163">
        <f t="shared" si="6"/>
        <v>0</v>
      </c>
      <c r="AS14" s="163">
        <f t="shared" si="6"/>
        <v>0</v>
      </c>
      <c r="AT14" s="163">
        <f t="shared" si="6"/>
        <v>0</v>
      </c>
      <c r="AU14" s="163">
        <f t="shared" si="6"/>
        <v>0</v>
      </c>
      <c r="AV14" s="163">
        <f t="shared" si="6"/>
        <v>0</v>
      </c>
      <c r="AW14" s="163">
        <f aca="true" t="shared" si="7" ref="AW14:AW65">SUM(I14:AV14)</f>
        <v>0</v>
      </c>
      <c r="AX14" s="59">
        <f ca="1" t="shared" si="1"/>
        <v>0</v>
      </c>
      <c r="AY14" s="35"/>
      <c r="AZ14" s="163">
        <f aca="true" t="shared" si="8" ref="AZ14">SUM(AZ15:AZ21)</f>
        <v>0</v>
      </c>
      <c r="BA14" s="59">
        <f ca="1" t="shared" si="2"/>
        <v>0</v>
      </c>
      <c r="BB14" s="163">
        <f aca="true" t="shared" si="9" ref="BB14">SUM(BB15:BB21)</f>
        <v>0</v>
      </c>
      <c r="BC14" s="59">
        <f ca="1" t="shared" si="3"/>
        <v>0</v>
      </c>
      <c r="BD14" s="163">
        <f aca="true" t="shared" si="10" ref="BD14">SUM(BD15:BD21)</f>
        <v>0</v>
      </c>
      <c r="BE14" s="59">
        <f ca="1" t="shared" si="4"/>
        <v>0</v>
      </c>
      <c r="BF14" s="163">
        <f aca="true" t="shared" si="11" ref="BF14">SUM(BF15:BF21)</f>
        <v>0</v>
      </c>
      <c r="BG14" s="59">
        <f ca="1" t="shared" si="5"/>
        <v>0</v>
      </c>
      <c r="BH14" s="35"/>
      <c r="BI14" s="7"/>
      <c r="BJ14" s="7"/>
      <c r="BK14" s="7"/>
      <c r="BL14" s="7"/>
      <c r="BM14" s="7"/>
      <c r="BN14" s="7"/>
      <c r="BO14" s="7"/>
      <c r="BP14" s="7"/>
      <c r="BQ14" s="7"/>
    </row>
    <row r="15" spans="2:69" ht="15">
      <c r="B15" s="287"/>
      <c r="C15" s="168"/>
      <c r="D15" s="169"/>
      <c r="E15" s="257" t="str">
        <f>$D$14&amp;".1"</f>
        <v>1.1.1</v>
      </c>
      <c r="F15" s="171" t="s">
        <v>50</v>
      </c>
      <c r="G15" s="171"/>
      <c r="H15" s="171"/>
      <c r="I15" s="172">
        <v>0</v>
      </c>
      <c r="J15" s="172">
        <v>0</v>
      </c>
      <c r="K15" s="172">
        <v>0</v>
      </c>
      <c r="L15" s="172">
        <v>0</v>
      </c>
      <c r="M15" s="172">
        <v>0</v>
      </c>
      <c r="N15" s="172">
        <v>0</v>
      </c>
      <c r="O15" s="172">
        <v>0</v>
      </c>
      <c r="P15" s="172">
        <v>0</v>
      </c>
      <c r="Q15" s="172">
        <v>0</v>
      </c>
      <c r="R15" s="172">
        <v>0</v>
      </c>
      <c r="S15" s="172">
        <v>0</v>
      </c>
      <c r="T15" s="172">
        <v>0</v>
      </c>
      <c r="U15" s="172">
        <v>0</v>
      </c>
      <c r="V15" s="172">
        <v>0</v>
      </c>
      <c r="W15" s="172">
        <v>0</v>
      </c>
      <c r="X15" s="172">
        <v>0</v>
      </c>
      <c r="Y15" s="172">
        <v>0</v>
      </c>
      <c r="Z15" s="172">
        <v>0</v>
      </c>
      <c r="AA15" s="172">
        <v>0</v>
      </c>
      <c r="AB15" s="172">
        <v>0</v>
      </c>
      <c r="AC15" s="172">
        <v>0</v>
      </c>
      <c r="AD15" s="172">
        <v>0</v>
      </c>
      <c r="AE15" s="172">
        <v>0</v>
      </c>
      <c r="AF15" s="172">
        <v>0</v>
      </c>
      <c r="AG15" s="172">
        <v>0</v>
      </c>
      <c r="AH15" s="172">
        <v>0</v>
      </c>
      <c r="AI15" s="172">
        <v>0</v>
      </c>
      <c r="AJ15" s="172">
        <v>0</v>
      </c>
      <c r="AK15" s="172">
        <v>0</v>
      </c>
      <c r="AL15" s="172">
        <v>0</v>
      </c>
      <c r="AM15" s="172">
        <v>0</v>
      </c>
      <c r="AN15" s="172">
        <v>0</v>
      </c>
      <c r="AO15" s="172">
        <v>0</v>
      </c>
      <c r="AP15" s="172">
        <v>0</v>
      </c>
      <c r="AQ15" s="172">
        <v>0</v>
      </c>
      <c r="AR15" s="172">
        <v>0</v>
      </c>
      <c r="AS15" s="172">
        <v>0</v>
      </c>
      <c r="AT15" s="172">
        <v>0</v>
      </c>
      <c r="AU15" s="172">
        <v>0</v>
      </c>
      <c r="AV15" s="172">
        <v>0</v>
      </c>
      <c r="AW15" s="163">
        <f t="shared" si="7"/>
        <v>0</v>
      </c>
      <c r="AX15" s="59">
        <f ca="1" t="shared" si="1"/>
        <v>0</v>
      </c>
      <c r="AY15" s="29"/>
      <c r="AZ15" s="172">
        <v>0</v>
      </c>
      <c r="BA15" s="59">
        <f ca="1" t="shared" si="2"/>
        <v>0</v>
      </c>
      <c r="BB15" s="172">
        <v>0</v>
      </c>
      <c r="BC15" s="59">
        <f ca="1" t="shared" si="3"/>
        <v>0</v>
      </c>
      <c r="BD15" s="172">
        <v>0</v>
      </c>
      <c r="BE15" s="59">
        <f ca="1" t="shared" si="4"/>
        <v>0</v>
      </c>
      <c r="BF15" s="172">
        <v>0</v>
      </c>
      <c r="BG15" s="59">
        <f ca="1" t="shared" si="5"/>
        <v>0</v>
      </c>
      <c r="BH15" s="29"/>
      <c r="BI15" s="8"/>
      <c r="BJ15" s="8"/>
      <c r="BK15" s="8"/>
      <c r="BL15" s="8"/>
      <c r="BM15" s="8"/>
      <c r="BN15" s="8"/>
      <c r="BO15" s="8"/>
      <c r="BP15" s="8"/>
      <c r="BQ15" s="8"/>
    </row>
    <row r="16" spans="2:69" ht="15">
      <c r="B16" s="287"/>
      <c r="C16" s="168"/>
      <c r="D16" s="169"/>
      <c r="E16" s="257" t="str">
        <f>$D$14&amp;".2"</f>
        <v>1.1.2</v>
      </c>
      <c r="F16" s="171" t="s">
        <v>51</v>
      </c>
      <c r="G16" s="171"/>
      <c r="H16" s="171"/>
      <c r="I16" s="172">
        <v>0</v>
      </c>
      <c r="J16" s="172">
        <v>0</v>
      </c>
      <c r="K16" s="172">
        <v>0</v>
      </c>
      <c r="L16" s="172">
        <v>0</v>
      </c>
      <c r="M16" s="172">
        <v>0</v>
      </c>
      <c r="N16" s="172">
        <v>0</v>
      </c>
      <c r="O16" s="172">
        <v>0</v>
      </c>
      <c r="P16" s="172">
        <v>0</v>
      </c>
      <c r="Q16" s="172">
        <v>0</v>
      </c>
      <c r="R16" s="172">
        <v>0</v>
      </c>
      <c r="S16" s="172">
        <v>0</v>
      </c>
      <c r="T16" s="172">
        <v>0</v>
      </c>
      <c r="U16" s="172">
        <v>0</v>
      </c>
      <c r="V16" s="172">
        <v>0</v>
      </c>
      <c r="W16" s="172">
        <v>0</v>
      </c>
      <c r="X16" s="172">
        <v>0</v>
      </c>
      <c r="Y16" s="172">
        <v>0</v>
      </c>
      <c r="Z16" s="172">
        <v>0</v>
      </c>
      <c r="AA16" s="172">
        <v>0</v>
      </c>
      <c r="AB16" s="172">
        <v>0</v>
      </c>
      <c r="AC16" s="172">
        <v>0</v>
      </c>
      <c r="AD16" s="172">
        <v>0</v>
      </c>
      <c r="AE16" s="172">
        <v>0</v>
      </c>
      <c r="AF16" s="172">
        <v>0</v>
      </c>
      <c r="AG16" s="172">
        <v>0</v>
      </c>
      <c r="AH16" s="172">
        <v>0</v>
      </c>
      <c r="AI16" s="172">
        <v>0</v>
      </c>
      <c r="AJ16" s="172">
        <v>0</v>
      </c>
      <c r="AK16" s="172">
        <v>0</v>
      </c>
      <c r="AL16" s="172">
        <v>0</v>
      </c>
      <c r="AM16" s="172">
        <v>0</v>
      </c>
      <c r="AN16" s="172">
        <v>0</v>
      </c>
      <c r="AO16" s="172">
        <v>0</v>
      </c>
      <c r="AP16" s="172">
        <v>0</v>
      </c>
      <c r="AQ16" s="172">
        <v>0</v>
      </c>
      <c r="AR16" s="172">
        <v>0</v>
      </c>
      <c r="AS16" s="172">
        <v>0</v>
      </c>
      <c r="AT16" s="172">
        <v>0</v>
      </c>
      <c r="AU16" s="172">
        <v>0</v>
      </c>
      <c r="AV16" s="172">
        <v>0</v>
      </c>
      <c r="AW16" s="163">
        <f t="shared" si="7"/>
        <v>0</v>
      </c>
      <c r="AX16" s="59">
        <f ca="1" t="shared" si="1"/>
        <v>0</v>
      </c>
      <c r="AY16" s="29"/>
      <c r="AZ16" s="172">
        <v>0</v>
      </c>
      <c r="BA16" s="59">
        <f ca="1" t="shared" si="2"/>
        <v>0</v>
      </c>
      <c r="BB16" s="172">
        <v>0</v>
      </c>
      <c r="BC16" s="59">
        <f ca="1" t="shared" si="3"/>
        <v>0</v>
      </c>
      <c r="BD16" s="172">
        <v>0</v>
      </c>
      <c r="BE16" s="59">
        <f ca="1" t="shared" si="4"/>
        <v>0</v>
      </c>
      <c r="BF16" s="172">
        <v>0</v>
      </c>
      <c r="BG16" s="59">
        <f ca="1" t="shared" si="5"/>
        <v>0</v>
      </c>
      <c r="BH16" s="29"/>
      <c r="BI16" s="8"/>
      <c r="BJ16" s="8"/>
      <c r="BK16" s="8"/>
      <c r="BL16" s="8"/>
      <c r="BM16" s="8"/>
      <c r="BN16" s="8"/>
      <c r="BO16" s="8"/>
      <c r="BP16" s="8"/>
      <c r="BQ16" s="8"/>
    </row>
    <row r="17" spans="2:69" ht="15">
      <c r="B17" s="287"/>
      <c r="C17" s="168"/>
      <c r="D17" s="169"/>
      <c r="E17" s="257" t="str">
        <f>$D$14&amp;".3"</f>
        <v>1.1.3</v>
      </c>
      <c r="F17" s="171" t="s">
        <v>52</v>
      </c>
      <c r="G17" s="171"/>
      <c r="H17" s="171"/>
      <c r="I17" s="172">
        <v>0</v>
      </c>
      <c r="J17" s="172">
        <v>0</v>
      </c>
      <c r="K17" s="172">
        <v>0</v>
      </c>
      <c r="L17" s="172">
        <v>0</v>
      </c>
      <c r="M17" s="172">
        <v>0</v>
      </c>
      <c r="N17" s="172">
        <v>0</v>
      </c>
      <c r="O17" s="172">
        <v>0</v>
      </c>
      <c r="P17" s="172">
        <v>0</v>
      </c>
      <c r="Q17" s="172">
        <v>0</v>
      </c>
      <c r="R17" s="172">
        <v>0</v>
      </c>
      <c r="S17" s="172">
        <v>0</v>
      </c>
      <c r="T17" s="172">
        <v>0</v>
      </c>
      <c r="U17" s="172">
        <v>0</v>
      </c>
      <c r="V17" s="172">
        <v>0</v>
      </c>
      <c r="W17" s="172">
        <v>0</v>
      </c>
      <c r="X17" s="172">
        <v>0</v>
      </c>
      <c r="Y17" s="172">
        <v>0</v>
      </c>
      <c r="Z17" s="172">
        <v>0</v>
      </c>
      <c r="AA17" s="172">
        <v>0</v>
      </c>
      <c r="AB17" s="172">
        <v>0</v>
      </c>
      <c r="AC17" s="172">
        <v>0</v>
      </c>
      <c r="AD17" s="172">
        <v>0</v>
      </c>
      <c r="AE17" s="172">
        <v>0</v>
      </c>
      <c r="AF17" s="172">
        <v>0</v>
      </c>
      <c r="AG17" s="172">
        <v>0</v>
      </c>
      <c r="AH17" s="172">
        <v>0</v>
      </c>
      <c r="AI17" s="172">
        <v>0</v>
      </c>
      <c r="AJ17" s="172">
        <v>0</v>
      </c>
      <c r="AK17" s="172">
        <v>0</v>
      </c>
      <c r="AL17" s="172">
        <v>0</v>
      </c>
      <c r="AM17" s="172">
        <v>0</v>
      </c>
      <c r="AN17" s="172">
        <v>0</v>
      </c>
      <c r="AO17" s="172">
        <v>0</v>
      </c>
      <c r="AP17" s="172">
        <v>0</v>
      </c>
      <c r="AQ17" s="172">
        <v>0</v>
      </c>
      <c r="AR17" s="172">
        <v>0</v>
      </c>
      <c r="AS17" s="172">
        <v>0</v>
      </c>
      <c r="AT17" s="172">
        <v>0</v>
      </c>
      <c r="AU17" s="172">
        <v>0</v>
      </c>
      <c r="AV17" s="172">
        <v>0</v>
      </c>
      <c r="AW17" s="163">
        <f t="shared" si="7"/>
        <v>0</v>
      </c>
      <c r="AX17" s="59">
        <f ca="1" t="shared" si="1"/>
        <v>0</v>
      </c>
      <c r="AY17" s="29"/>
      <c r="AZ17" s="172">
        <v>0</v>
      </c>
      <c r="BA17" s="59">
        <f ca="1" t="shared" si="2"/>
        <v>0</v>
      </c>
      <c r="BB17" s="172">
        <v>0</v>
      </c>
      <c r="BC17" s="59">
        <f ca="1" t="shared" si="3"/>
        <v>0</v>
      </c>
      <c r="BD17" s="172">
        <v>0</v>
      </c>
      <c r="BE17" s="59">
        <f ca="1" t="shared" si="4"/>
        <v>0</v>
      </c>
      <c r="BF17" s="172">
        <v>0</v>
      </c>
      <c r="BG17" s="59">
        <f ca="1" t="shared" si="5"/>
        <v>0</v>
      </c>
      <c r="BH17" s="29"/>
      <c r="BI17" s="8"/>
      <c r="BJ17" s="8"/>
      <c r="BK17" s="8"/>
      <c r="BL17" s="8"/>
      <c r="BM17" s="8"/>
      <c r="BN17" s="8"/>
      <c r="BO17" s="8"/>
      <c r="BP17" s="8"/>
      <c r="BQ17" s="8"/>
    </row>
    <row r="18" spans="2:69" ht="15">
      <c r="B18" s="287"/>
      <c r="C18" s="168"/>
      <c r="D18" s="169"/>
      <c r="E18" s="257" t="str">
        <f>$D$14&amp;".4"</f>
        <v>1.1.4</v>
      </c>
      <c r="F18" s="171" t="s">
        <v>53</v>
      </c>
      <c r="G18" s="171"/>
      <c r="H18" s="171"/>
      <c r="I18" s="172">
        <v>0</v>
      </c>
      <c r="J18" s="172">
        <v>0</v>
      </c>
      <c r="K18" s="172">
        <v>0</v>
      </c>
      <c r="L18" s="172">
        <v>0</v>
      </c>
      <c r="M18" s="172">
        <v>0</v>
      </c>
      <c r="N18" s="172">
        <v>0</v>
      </c>
      <c r="O18" s="172">
        <v>0</v>
      </c>
      <c r="P18" s="172">
        <v>0</v>
      </c>
      <c r="Q18" s="172">
        <v>0</v>
      </c>
      <c r="R18" s="172">
        <v>0</v>
      </c>
      <c r="S18" s="172">
        <v>0</v>
      </c>
      <c r="T18" s="172">
        <v>0</v>
      </c>
      <c r="U18" s="172">
        <v>0</v>
      </c>
      <c r="V18" s="172">
        <v>0</v>
      </c>
      <c r="W18" s="172">
        <v>0</v>
      </c>
      <c r="X18" s="172">
        <v>0</v>
      </c>
      <c r="Y18" s="172">
        <v>0</v>
      </c>
      <c r="Z18" s="172">
        <v>0</v>
      </c>
      <c r="AA18" s="172">
        <v>0</v>
      </c>
      <c r="AB18" s="172">
        <v>0</v>
      </c>
      <c r="AC18" s="172">
        <v>0</v>
      </c>
      <c r="AD18" s="172">
        <v>0</v>
      </c>
      <c r="AE18" s="172">
        <v>0</v>
      </c>
      <c r="AF18" s="172">
        <v>0</v>
      </c>
      <c r="AG18" s="172">
        <v>0</v>
      </c>
      <c r="AH18" s="172">
        <v>0</v>
      </c>
      <c r="AI18" s="172">
        <v>0</v>
      </c>
      <c r="AJ18" s="172">
        <v>0</v>
      </c>
      <c r="AK18" s="172">
        <v>0</v>
      </c>
      <c r="AL18" s="172">
        <v>0</v>
      </c>
      <c r="AM18" s="172">
        <v>0</v>
      </c>
      <c r="AN18" s="172">
        <v>0</v>
      </c>
      <c r="AO18" s="172">
        <v>0</v>
      </c>
      <c r="AP18" s="172">
        <v>0</v>
      </c>
      <c r="AQ18" s="172">
        <v>0</v>
      </c>
      <c r="AR18" s="172">
        <v>0</v>
      </c>
      <c r="AS18" s="172">
        <v>0</v>
      </c>
      <c r="AT18" s="172">
        <v>0</v>
      </c>
      <c r="AU18" s="172">
        <v>0</v>
      </c>
      <c r="AV18" s="172">
        <v>0</v>
      </c>
      <c r="AW18" s="163">
        <f t="shared" si="7"/>
        <v>0</v>
      </c>
      <c r="AX18" s="59">
        <f ca="1" t="shared" si="1"/>
        <v>0</v>
      </c>
      <c r="AY18" s="29"/>
      <c r="AZ18" s="172">
        <v>0</v>
      </c>
      <c r="BA18" s="59">
        <f ca="1" t="shared" si="2"/>
        <v>0</v>
      </c>
      <c r="BB18" s="172">
        <v>0</v>
      </c>
      <c r="BC18" s="59">
        <f ca="1" t="shared" si="3"/>
        <v>0</v>
      </c>
      <c r="BD18" s="172">
        <v>0</v>
      </c>
      <c r="BE18" s="59">
        <f ca="1" t="shared" si="4"/>
        <v>0</v>
      </c>
      <c r="BF18" s="172">
        <v>0</v>
      </c>
      <c r="BG18" s="59">
        <f ca="1" t="shared" si="5"/>
        <v>0</v>
      </c>
      <c r="BH18" s="29"/>
      <c r="BI18" s="8"/>
      <c r="BJ18" s="8"/>
      <c r="BK18" s="8"/>
      <c r="BL18" s="8"/>
      <c r="BM18" s="8"/>
      <c r="BN18" s="8"/>
      <c r="BO18" s="8"/>
      <c r="BP18" s="8"/>
      <c r="BQ18" s="8"/>
    </row>
    <row r="19" spans="2:69" ht="15">
      <c r="B19" s="287"/>
      <c r="C19" s="168"/>
      <c r="D19" s="169"/>
      <c r="E19" s="257" t="str">
        <f>$D$14&amp;".5"</f>
        <v>1.1.5</v>
      </c>
      <c r="F19" s="171" t="s">
        <v>54</v>
      </c>
      <c r="G19" s="171"/>
      <c r="H19" s="171"/>
      <c r="I19" s="172">
        <v>0</v>
      </c>
      <c r="J19" s="172">
        <v>0</v>
      </c>
      <c r="K19" s="172">
        <v>0</v>
      </c>
      <c r="L19" s="172">
        <v>0</v>
      </c>
      <c r="M19" s="172">
        <v>0</v>
      </c>
      <c r="N19" s="172">
        <v>0</v>
      </c>
      <c r="O19" s="172">
        <v>0</v>
      </c>
      <c r="P19" s="172">
        <v>0</v>
      </c>
      <c r="Q19" s="172">
        <v>0</v>
      </c>
      <c r="R19" s="172">
        <v>0</v>
      </c>
      <c r="S19" s="172">
        <v>0</v>
      </c>
      <c r="T19" s="172">
        <v>0</v>
      </c>
      <c r="U19" s="172">
        <v>0</v>
      </c>
      <c r="V19" s="172">
        <v>0</v>
      </c>
      <c r="W19" s="172">
        <v>0</v>
      </c>
      <c r="X19" s="172">
        <v>0</v>
      </c>
      <c r="Y19" s="172">
        <v>0</v>
      </c>
      <c r="Z19" s="172">
        <v>0</v>
      </c>
      <c r="AA19" s="172">
        <v>0</v>
      </c>
      <c r="AB19" s="172">
        <v>0</v>
      </c>
      <c r="AC19" s="172">
        <v>0</v>
      </c>
      <c r="AD19" s="172">
        <v>0</v>
      </c>
      <c r="AE19" s="172">
        <v>0</v>
      </c>
      <c r="AF19" s="172">
        <v>0</v>
      </c>
      <c r="AG19" s="172">
        <v>0</v>
      </c>
      <c r="AH19" s="172">
        <v>0</v>
      </c>
      <c r="AI19" s="172">
        <v>0</v>
      </c>
      <c r="AJ19" s="172">
        <v>0</v>
      </c>
      <c r="AK19" s="172">
        <v>0</v>
      </c>
      <c r="AL19" s="172">
        <v>0</v>
      </c>
      <c r="AM19" s="172">
        <v>0</v>
      </c>
      <c r="AN19" s="172">
        <v>0</v>
      </c>
      <c r="AO19" s="172">
        <v>0</v>
      </c>
      <c r="AP19" s="172">
        <v>0</v>
      </c>
      <c r="AQ19" s="172">
        <v>0</v>
      </c>
      <c r="AR19" s="172">
        <v>0</v>
      </c>
      <c r="AS19" s="172">
        <v>0</v>
      </c>
      <c r="AT19" s="172">
        <v>0</v>
      </c>
      <c r="AU19" s="172">
        <v>0</v>
      </c>
      <c r="AV19" s="172">
        <v>0</v>
      </c>
      <c r="AW19" s="163">
        <f t="shared" si="7"/>
        <v>0</v>
      </c>
      <c r="AX19" s="59">
        <f ca="1" t="shared" si="1"/>
        <v>0</v>
      </c>
      <c r="AY19" s="29"/>
      <c r="AZ19" s="172">
        <v>0</v>
      </c>
      <c r="BA19" s="59">
        <f ca="1" t="shared" si="2"/>
        <v>0</v>
      </c>
      <c r="BB19" s="172">
        <v>0</v>
      </c>
      <c r="BC19" s="59">
        <f ca="1" t="shared" si="3"/>
        <v>0</v>
      </c>
      <c r="BD19" s="172">
        <v>0</v>
      </c>
      <c r="BE19" s="59">
        <f ca="1" t="shared" si="4"/>
        <v>0</v>
      </c>
      <c r="BF19" s="172">
        <v>0</v>
      </c>
      <c r="BG19" s="59">
        <f ca="1" t="shared" si="5"/>
        <v>0</v>
      </c>
      <c r="BH19" s="29"/>
      <c r="BI19" s="8"/>
      <c r="BJ19" s="8"/>
      <c r="BK19" s="8"/>
      <c r="BL19" s="8"/>
      <c r="BM19" s="8"/>
      <c r="BN19" s="8"/>
      <c r="BO19" s="8"/>
      <c r="BP19" s="8"/>
      <c r="BQ19" s="8"/>
    </row>
    <row r="20" spans="2:69" ht="15">
      <c r="B20" s="287"/>
      <c r="C20" s="168"/>
      <c r="D20" s="169"/>
      <c r="E20" s="257" t="str">
        <f>$D$14&amp;".6"</f>
        <v>1.1.6</v>
      </c>
      <c r="F20" s="171" t="s">
        <v>55</v>
      </c>
      <c r="G20" s="171"/>
      <c r="H20" s="171"/>
      <c r="I20" s="172">
        <v>0</v>
      </c>
      <c r="J20" s="172">
        <v>0</v>
      </c>
      <c r="K20" s="172">
        <v>0</v>
      </c>
      <c r="L20" s="172">
        <v>0</v>
      </c>
      <c r="M20" s="172">
        <v>0</v>
      </c>
      <c r="N20" s="172">
        <v>0</v>
      </c>
      <c r="O20" s="172">
        <v>0</v>
      </c>
      <c r="P20" s="172">
        <v>0</v>
      </c>
      <c r="Q20" s="172">
        <v>0</v>
      </c>
      <c r="R20" s="172">
        <v>0</v>
      </c>
      <c r="S20" s="172">
        <v>0</v>
      </c>
      <c r="T20" s="172">
        <v>0</v>
      </c>
      <c r="U20" s="172">
        <v>0</v>
      </c>
      <c r="V20" s="172">
        <v>0</v>
      </c>
      <c r="W20" s="172">
        <v>0</v>
      </c>
      <c r="X20" s="172">
        <v>0</v>
      </c>
      <c r="Y20" s="172">
        <v>0</v>
      </c>
      <c r="Z20" s="172">
        <v>0</v>
      </c>
      <c r="AA20" s="172">
        <v>0</v>
      </c>
      <c r="AB20" s="172">
        <v>0</v>
      </c>
      <c r="AC20" s="172">
        <v>0</v>
      </c>
      <c r="AD20" s="172">
        <v>0</v>
      </c>
      <c r="AE20" s="172">
        <v>0</v>
      </c>
      <c r="AF20" s="172">
        <v>0</v>
      </c>
      <c r="AG20" s="172">
        <v>0</v>
      </c>
      <c r="AH20" s="172">
        <v>0</v>
      </c>
      <c r="AI20" s="172">
        <v>0</v>
      </c>
      <c r="AJ20" s="172">
        <v>0</v>
      </c>
      <c r="AK20" s="172">
        <v>0</v>
      </c>
      <c r="AL20" s="172">
        <v>0</v>
      </c>
      <c r="AM20" s="172">
        <v>0</v>
      </c>
      <c r="AN20" s="172">
        <v>0</v>
      </c>
      <c r="AO20" s="172">
        <v>0</v>
      </c>
      <c r="AP20" s="172">
        <v>0</v>
      </c>
      <c r="AQ20" s="172">
        <v>0</v>
      </c>
      <c r="AR20" s="172">
        <v>0</v>
      </c>
      <c r="AS20" s="172">
        <v>0</v>
      </c>
      <c r="AT20" s="172">
        <v>0</v>
      </c>
      <c r="AU20" s="172">
        <v>0</v>
      </c>
      <c r="AV20" s="172">
        <v>0</v>
      </c>
      <c r="AW20" s="163">
        <f t="shared" si="7"/>
        <v>0</v>
      </c>
      <c r="AX20" s="59">
        <f ca="1" t="shared" si="1"/>
        <v>0</v>
      </c>
      <c r="AY20" s="29"/>
      <c r="AZ20" s="172">
        <v>0</v>
      </c>
      <c r="BA20" s="59">
        <f ca="1" t="shared" si="2"/>
        <v>0</v>
      </c>
      <c r="BB20" s="172">
        <v>0</v>
      </c>
      <c r="BC20" s="59">
        <f ca="1" t="shared" si="3"/>
        <v>0</v>
      </c>
      <c r="BD20" s="172">
        <v>0</v>
      </c>
      <c r="BE20" s="59">
        <f ca="1" t="shared" si="4"/>
        <v>0</v>
      </c>
      <c r="BF20" s="172">
        <v>0</v>
      </c>
      <c r="BG20" s="59">
        <f ca="1" t="shared" si="5"/>
        <v>0</v>
      </c>
      <c r="BH20" s="29"/>
      <c r="BI20" s="8"/>
      <c r="BJ20" s="8"/>
      <c r="BK20" s="8"/>
      <c r="BL20" s="8"/>
      <c r="BM20" s="8"/>
      <c r="BN20" s="8"/>
      <c r="BO20" s="8"/>
      <c r="BP20" s="8"/>
      <c r="BQ20" s="8"/>
    </row>
    <row r="21" spans="2:69" ht="15">
      <c r="B21" s="287"/>
      <c r="C21" s="168"/>
      <c r="D21" s="169"/>
      <c r="E21" s="257" t="str">
        <f>$D$14&amp;".7"</f>
        <v>1.1.7</v>
      </c>
      <c r="F21" s="171" t="s">
        <v>56</v>
      </c>
      <c r="G21" s="171"/>
      <c r="H21" s="171"/>
      <c r="I21" s="172">
        <v>0</v>
      </c>
      <c r="J21" s="172">
        <v>0</v>
      </c>
      <c r="K21" s="172">
        <v>0</v>
      </c>
      <c r="L21" s="172">
        <v>0</v>
      </c>
      <c r="M21" s="172">
        <v>0</v>
      </c>
      <c r="N21" s="172">
        <v>0</v>
      </c>
      <c r="O21" s="172">
        <v>0</v>
      </c>
      <c r="P21" s="172">
        <v>0</v>
      </c>
      <c r="Q21" s="172">
        <v>0</v>
      </c>
      <c r="R21" s="172">
        <v>0</v>
      </c>
      <c r="S21" s="172">
        <v>0</v>
      </c>
      <c r="T21" s="172">
        <v>0</v>
      </c>
      <c r="U21" s="172">
        <v>0</v>
      </c>
      <c r="V21" s="172">
        <v>0</v>
      </c>
      <c r="W21" s="172">
        <v>0</v>
      </c>
      <c r="X21" s="172">
        <v>0</v>
      </c>
      <c r="Y21" s="172">
        <v>0</v>
      </c>
      <c r="Z21" s="172">
        <v>0</v>
      </c>
      <c r="AA21" s="172">
        <v>0</v>
      </c>
      <c r="AB21" s="172">
        <v>0</v>
      </c>
      <c r="AC21" s="172">
        <v>0</v>
      </c>
      <c r="AD21" s="172">
        <v>0</v>
      </c>
      <c r="AE21" s="172">
        <v>0</v>
      </c>
      <c r="AF21" s="172">
        <v>0</v>
      </c>
      <c r="AG21" s="172">
        <v>0</v>
      </c>
      <c r="AH21" s="172">
        <v>0</v>
      </c>
      <c r="AI21" s="172">
        <v>0</v>
      </c>
      <c r="AJ21" s="172">
        <v>0</v>
      </c>
      <c r="AK21" s="172">
        <v>0</v>
      </c>
      <c r="AL21" s="172">
        <v>0</v>
      </c>
      <c r="AM21" s="172">
        <v>0</v>
      </c>
      <c r="AN21" s="172">
        <v>0</v>
      </c>
      <c r="AO21" s="172">
        <v>0</v>
      </c>
      <c r="AP21" s="172">
        <v>0</v>
      </c>
      <c r="AQ21" s="172">
        <v>0</v>
      </c>
      <c r="AR21" s="172">
        <v>0</v>
      </c>
      <c r="AS21" s="172">
        <v>0</v>
      </c>
      <c r="AT21" s="172">
        <v>0</v>
      </c>
      <c r="AU21" s="172">
        <v>0</v>
      </c>
      <c r="AV21" s="172">
        <v>0</v>
      </c>
      <c r="AW21" s="163">
        <f t="shared" si="7"/>
        <v>0</v>
      </c>
      <c r="AX21" s="59">
        <f ca="1" t="shared" si="1"/>
        <v>0</v>
      </c>
      <c r="AY21" s="29"/>
      <c r="AZ21" s="172">
        <v>0</v>
      </c>
      <c r="BA21" s="59">
        <f ca="1" t="shared" si="2"/>
        <v>0</v>
      </c>
      <c r="BB21" s="172">
        <v>0</v>
      </c>
      <c r="BC21" s="59">
        <f ca="1" t="shared" si="3"/>
        <v>0</v>
      </c>
      <c r="BD21" s="172">
        <v>0</v>
      </c>
      <c r="BE21" s="59">
        <f ca="1" t="shared" si="4"/>
        <v>0</v>
      </c>
      <c r="BF21" s="172">
        <v>0</v>
      </c>
      <c r="BG21" s="59">
        <f ca="1" t="shared" si="5"/>
        <v>0</v>
      </c>
      <c r="BH21" s="29"/>
      <c r="BI21" s="8"/>
      <c r="BJ21" s="8"/>
      <c r="BK21" s="8"/>
      <c r="BL21" s="8"/>
      <c r="BM21" s="8"/>
      <c r="BN21" s="8"/>
      <c r="BO21" s="8"/>
      <c r="BP21" s="8"/>
      <c r="BQ21" s="8"/>
    </row>
    <row r="22" spans="2:69" ht="15">
      <c r="B22" s="287"/>
      <c r="C22" s="311"/>
      <c r="D22" s="169">
        <v>1.2</v>
      </c>
      <c r="E22" s="171" t="s">
        <v>57</v>
      </c>
      <c r="F22" s="302"/>
      <c r="G22" s="302"/>
      <c r="H22" s="302"/>
      <c r="I22" s="163">
        <f>SUM(I23:I26)</f>
        <v>0</v>
      </c>
      <c r="J22" s="163">
        <f aca="true" t="shared" si="12" ref="J22:AV22">SUM(J23:J26)</f>
        <v>0</v>
      </c>
      <c r="K22" s="163">
        <f t="shared" si="12"/>
        <v>0</v>
      </c>
      <c r="L22" s="163">
        <f t="shared" si="12"/>
        <v>0</v>
      </c>
      <c r="M22" s="163">
        <f t="shared" si="12"/>
        <v>0</v>
      </c>
      <c r="N22" s="163">
        <f t="shared" si="12"/>
        <v>0</v>
      </c>
      <c r="O22" s="163">
        <f t="shared" si="12"/>
        <v>0</v>
      </c>
      <c r="P22" s="163">
        <f t="shared" si="12"/>
        <v>0</v>
      </c>
      <c r="Q22" s="163">
        <f t="shared" si="12"/>
        <v>0</v>
      </c>
      <c r="R22" s="163">
        <f t="shared" si="12"/>
        <v>0</v>
      </c>
      <c r="S22" s="163">
        <f t="shared" si="12"/>
        <v>0</v>
      </c>
      <c r="T22" s="163">
        <f t="shared" si="12"/>
        <v>0</v>
      </c>
      <c r="U22" s="163">
        <f t="shared" si="12"/>
        <v>0</v>
      </c>
      <c r="V22" s="163">
        <f t="shared" si="12"/>
        <v>0</v>
      </c>
      <c r="W22" s="163">
        <f t="shared" si="12"/>
        <v>0</v>
      </c>
      <c r="X22" s="163">
        <f t="shared" si="12"/>
        <v>0</v>
      </c>
      <c r="Y22" s="163">
        <f t="shared" si="12"/>
        <v>0</v>
      </c>
      <c r="Z22" s="163">
        <f t="shared" si="12"/>
        <v>0</v>
      </c>
      <c r="AA22" s="163">
        <f t="shared" si="12"/>
        <v>0</v>
      </c>
      <c r="AB22" s="163">
        <f t="shared" si="12"/>
        <v>0</v>
      </c>
      <c r="AC22" s="163">
        <f t="shared" si="12"/>
        <v>0</v>
      </c>
      <c r="AD22" s="163">
        <f t="shared" si="12"/>
        <v>0</v>
      </c>
      <c r="AE22" s="163">
        <f t="shared" si="12"/>
        <v>0</v>
      </c>
      <c r="AF22" s="163">
        <f t="shared" si="12"/>
        <v>0</v>
      </c>
      <c r="AG22" s="163">
        <f t="shared" si="12"/>
        <v>0</v>
      </c>
      <c r="AH22" s="163">
        <f t="shared" si="12"/>
        <v>0</v>
      </c>
      <c r="AI22" s="163">
        <f t="shared" si="12"/>
        <v>0</v>
      </c>
      <c r="AJ22" s="163">
        <f t="shared" si="12"/>
        <v>0</v>
      </c>
      <c r="AK22" s="163">
        <f t="shared" si="12"/>
        <v>0</v>
      </c>
      <c r="AL22" s="163">
        <f t="shared" si="12"/>
        <v>0</v>
      </c>
      <c r="AM22" s="163">
        <f t="shared" si="12"/>
        <v>0</v>
      </c>
      <c r="AN22" s="163">
        <f t="shared" si="12"/>
        <v>0</v>
      </c>
      <c r="AO22" s="163">
        <f t="shared" si="12"/>
        <v>0</v>
      </c>
      <c r="AP22" s="163">
        <f t="shared" si="12"/>
        <v>0</v>
      </c>
      <c r="AQ22" s="163">
        <f t="shared" si="12"/>
        <v>0</v>
      </c>
      <c r="AR22" s="163">
        <f t="shared" si="12"/>
        <v>0</v>
      </c>
      <c r="AS22" s="163">
        <f t="shared" si="12"/>
        <v>0</v>
      </c>
      <c r="AT22" s="163">
        <f t="shared" si="12"/>
        <v>0</v>
      </c>
      <c r="AU22" s="163">
        <f t="shared" si="12"/>
        <v>0</v>
      </c>
      <c r="AV22" s="163">
        <f t="shared" si="12"/>
        <v>0</v>
      </c>
      <c r="AW22" s="163">
        <f t="shared" si="7"/>
        <v>0</v>
      </c>
      <c r="AX22" s="59">
        <f ca="1" t="shared" si="1"/>
        <v>0</v>
      </c>
      <c r="AY22" s="35"/>
      <c r="AZ22" s="163">
        <f aca="true" t="shared" si="13" ref="AZ22">SUM(AZ23:AZ26)</f>
        <v>0</v>
      </c>
      <c r="BA22" s="59">
        <f ca="1" t="shared" si="2"/>
        <v>0</v>
      </c>
      <c r="BB22" s="163">
        <f aca="true" t="shared" si="14" ref="BB22">SUM(BB23:BB26)</f>
        <v>0</v>
      </c>
      <c r="BC22" s="59">
        <f ca="1" t="shared" si="3"/>
        <v>0</v>
      </c>
      <c r="BD22" s="163">
        <f aca="true" t="shared" si="15" ref="BD22">SUM(BD23:BD26)</f>
        <v>0</v>
      </c>
      <c r="BE22" s="59">
        <f ca="1" t="shared" si="4"/>
        <v>0</v>
      </c>
      <c r="BF22" s="163">
        <f aca="true" t="shared" si="16" ref="BF22">SUM(BF23:BF26)</f>
        <v>0</v>
      </c>
      <c r="BG22" s="59">
        <f ca="1" t="shared" si="5"/>
        <v>0</v>
      </c>
      <c r="BH22" s="35"/>
      <c r="BI22" s="7"/>
      <c r="BJ22" s="7"/>
      <c r="BK22" s="7"/>
      <c r="BL22" s="7"/>
      <c r="BM22" s="7"/>
      <c r="BN22" s="7"/>
      <c r="BO22" s="7"/>
      <c r="BP22" s="7"/>
      <c r="BQ22" s="7"/>
    </row>
    <row r="23" spans="2:69" ht="15">
      <c r="B23" s="287"/>
      <c r="C23" s="168"/>
      <c r="D23" s="169"/>
      <c r="E23" s="257" t="str">
        <f>$D$22&amp;".1"</f>
        <v>1.2.1</v>
      </c>
      <c r="F23" s="171" t="s">
        <v>58</v>
      </c>
      <c r="G23" s="171"/>
      <c r="H23" s="171"/>
      <c r="I23" s="172">
        <v>0</v>
      </c>
      <c r="J23" s="172">
        <v>0</v>
      </c>
      <c r="K23" s="172">
        <v>0</v>
      </c>
      <c r="L23" s="172">
        <v>0</v>
      </c>
      <c r="M23" s="172">
        <v>0</v>
      </c>
      <c r="N23" s="172">
        <v>0</v>
      </c>
      <c r="O23" s="172">
        <v>0</v>
      </c>
      <c r="P23" s="172">
        <v>0</v>
      </c>
      <c r="Q23" s="172">
        <v>0</v>
      </c>
      <c r="R23" s="172">
        <v>0</v>
      </c>
      <c r="S23" s="172">
        <v>0</v>
      </c>
      <c r="T23" s="172">
        <v>0</v>
      </c>
      <c r="U23" s="172">
        <v>0</v>
      </c>
      <c r="V23" s="172">
        <v>0</v>
      </c>
      <c r="W23" s="172">
        <v>0</v>
      </c>
      <c r="X23" s="172">
        <v>0</v>
      </c>
      <c r="Y23" s="172">
        <v>0</v>
      </c>
      <c r="Z23" s="172">
        <v>0</v>
      </c>
      <c r="AA23" s="172">
        <v>0</v>
      </c>
      <c r="AB23" s="172">
        <v>0</v>
      </c>
      <c r="AC23" s="172">
        <v>0</v>
      </c>
      <c r="AD23" s="172">
        <v>0</v>
      </c>
      <c r="AE23" s="172">
        <v>0</v>
      </c>
      <c r="AF23" s="172">
        <v>0</v>
      </c>
      <c r="AG23" s="172">
        <v>0</v>
      </c>
      <c r="AH23" s="172">
        <v>0</v>
      </c>
      <c r="AI23" s="172">
        <v>0</v>
      </c>
      <c r="AJ23" s="172">
        <v>0</v>
      </c>
      <c r="AK23" s="172">
        <v>0</v>
      </c>
      <c r="AL23" s="172">
        <v>0</v>
      </c>
      <c r="AM23" s="172">
        <v>0</v>
      </c>
      <c r="AN23" s="172">
        <v>0</v>
      </c>
      <c r="AO23" s="172">
        <v>0</v>
      </c>
      <c r="AP23" s="172">
        <v>0</v>
      </c>
      <c r="AQ23" s="172">
        <v>0</v>
      </c>
      <c r="AR23" s="172">
        <v>0</v>
      </c>
      <c r="AS23" s="172">
        <v>0</v>
      </c>
      <c r="AT23" s="172">
        <v>0</v>
      </c>
      <c r="AU23" s="172">
        <v>0</v>
      </c>
      <c r="AV23" s="172">
        <v>0</v>
      </c>
      <c r="AW23" s="163">
        <f t="shared" si="7"/>
        <v>0</v>
      </c>
      <c r="AX23" s="59">
        <f ca="1" t="shared" si="1"/>
        <v>0</v>
      </c>
      <c r="AY23" s="29"/>
      <c r="AZ23" s="172">
        <v>0</v>
      </c>
      <c r="BA23" s="59">
        <f ca="1" t="shared" si="2"/>
        <v>0</v>
      </c>
      <c r="BB23" s="172">
        <v>0</v>
      </c>
      <c r="BC23" s="59">
        <f ca="1" t="shared" si="3"/>
        <v>0</v>
      </c>
      <c r="BD23" s="172">
        <v>0</v>
      </c>
      <c r="BE23" s="59">
        <f ca="1" t="shared" si="4"/>
        <v>0</v>
      </c>
      <c r="BF23" s="172">
        <v>0</v>
      </c>
      <c r="BG23" s="59">
        <f ca="1" t="shared" si="5"/>
        <v>0</v>
      </c>
      <c r="BH23" s="29"/>
      <c r="BI23" s="8"/>
      <c r="BJ23" s="8"/>
      <c r="BK23" s="8"/>
      <c r="BL23" s="8"/>
      <c r="BM23" s="8"/>
      <c r="BN23" s="8"/>
      <c r="BO23" s="8"/>
      <c r="BP23" s="8"/>
      <c r="BQ23" s="8"/>
    </row>
    <row r="24" spans="2:69" ht="15">
      <c r="B24" s="287"/>
      <c r="C24" s="168"/>
      <c r="D24" s="169"/>
      <c r="E24" s="257" t="str">
        <f>$D$22&amp;".2"</f>
        <v>1.2.2</v>
      </c>
      <c r="F24" s="171" t="s">
        <v>59</v>
      </c>
      <c r="G24" s="171"/>
      <c r="H24" s="171"/>
      <c r="I24" s="172">
        <v>0</v>
      </c>
      <c r="J24" s="172">
        <v>0</v>
      </c>
      <c r="K24" s="172">
        <v>0</v>
      </c>
      <c r="L24" s="172">
        <v>0</v>
      </c>
      <c r="M24" s="172">
        <v>0</v>
      </c>
      <c r="N24" s="172">
        <v>0</v>
      </c>
      <c r="O24" s="172">
        <v>0</v>
      </c>
      <c r="P24" s="172">
        <v>0</v>
      </c>
      <c r="Q24" s="172">
        <v>0</v>
      </c>
      <c r="R24" s="172">
        <v>0</v>
      </c>
      <c r="S24" s="172">
        <v>0</v>
      </c>
      <c r="T24" s="172">
        <v>0</v>
      </c>
      <c r="U24" s="172">
        <v>0</v>
      </c>
      <c r="V24" s="172">
        <v>0</v>
      </c>
      <c r="W24" s="172">
        <v>0</v>
      </c>
      <c r="X24" s="172">
        <v>0</v>
      </c>
      <c r="Y24" s="172">
        <v>0</v>
      </c>
      <c r="Z24" s="172">
        <v>0</v>
      </c>
      <c r="AA24" s="172">
        <v>0</v>
      </c>
      <c r="AB24" s="172">
        <v>0</v>
      </c>
      <c r="AC24" s="172">
        <v>0</v>
      </c>
      <c r="AD24" s="172">
        <v>0</v>
      </c>
      <c r="AE24" s="172">
        <v>0</v>
      </c>
      <c r="AF24" s="172">
        <v>0</v>
      </c>
      <c r="AG24" s="172">
        <v>0</v>
      </c>
      <c r="AH24" s="172">
        <v>0</v>
      </c>
      <c r="AI24" s="172">
        <v>0</v>
      </c>
      <c r="AJ24" s="172">
        <v>0</v>
      </c>
      <c r="AK24" s="172">
        <v>0</v>
      </c>
      <c r="AL24" s="172">
        <v>0</v>
      </c>
      <c r="AM24" s="172">
        <v>0</v>
      </c>
      <c r="AN24" s="172">
        <v>0</v>
      </c>
      <c r="AO24" s="172">
        <v>0</v>
      </c>
      <c r="AP24" s="172">
        <v>0</v>
      </c>
      <c r="AQ24" s="172">
        <v>0</v>
      </c>
      <c r="AR24" s="172">
        <v>0</v>
      </c>
      <c r="AS24" s="172">
        <v>0</v>
      </c>
      <c r="AT24" s="172">
        <v>0</v>
      </c>
      <c r="AU24" s="172">
        <v>0</v>
      </c>
      <c r="AV24" s="172">
        <v>0</v>
      </c>
      <c r="AW24" s="163">
        <f t="shared" si="7"/>
        <v>0</v>
      </c>
      <c r="AX24" s="59">
        <f ca="1" t="shared" si="1"/>
        <v>0</v>
      </c>
      <c r="AY24" s="29"/>
      <c r="AZ24" s="172">
        <v>0</v>
      </c>
      <c r="BA24" s="59">
        <f ca="1" t="shared" si="2"/>
        <v>0</v>
      </c>
      <c r="BB24" s="172">
        <v>0</v>
      </c>
      <c r="BC24" s="59">
        <f ca="1" t="shared" si="3"/>
        <v>0</v>
      </c>
      <c r="BD24" s="172">
        <v>0</v>
      </c>
      <c r="BE24" s="59">
        <f ca="1" t="shared" si="4"/>
        <v>0</v>
      </c>
      <c r="BF24" s="172">
        <v>0</v>
      </c>
      <c r="BG24" s="59">
        <f ca="1" t="shared" si="5"/>
        <v>0</v>
      </c>
      <c r="BH24" s="29"/>
      <c r="BI24" s="8"/>
      <c r="BJ24" s="8"/>
      <c r="BK24" s="8"/>
      <c r="BL24" s="8"/>
      <c r="BM24" s="8"/>
      <c r="BN24" s="8"/>
      <c r="BO24" s="8"/>
      <c r="BP24" s="8"/>
      <c r="BQ24" s="8"/>
    </row>
    <row r="25" spans="2:69" ht="15">
      <c r="B25" s="287"/>
      <c r="C25" s="168"/>
      <c r="D25" s="169"/>
      <c r="E25" s="257" t="str">
        <f>$D$22&amp;".3"</f>
        <v>1.2.3</v>
      </c>
      <c r="F25" s="171" t="s">
        <v>60</v>
      </c>
      <c r="G25" s="171"/>
      <c r="H25" s="171"/>
      <c r="I25" s="172">
        <v>0</v>
      </c>
      <c r="J25" s="172">
        <v>0</v>
      </c>
      <c r="K25" s="172">
        <v>0</v>
      </c>
      <c r="L25" s="172">
        <v>0</v>
      </c>
      <c r="M25" s="172">
        <v>0</v>
      </c>
      <c r="N25" s="172">
        <v>0</v>
      </c>
      <c r="O25" s="172">
        <v>0</v>
      </c>
      <c r="P25" s="172">
        <v>0</v>
      </c>
      <c r="Q25" s="172">
        <v>0</v>
      </c>
      <c r="R25" s="172">
        <v>0</v>
      </c>
      <c r="S25" s="172">
        <v>0</v>
      </c>
      <c r="T25" s="172">
        <v>0</v>
      </c>
      <c r="U25" s="172">
        <v>0</v>
      </c>
      <c r="V25" s="172">
        <v>0</v>
      </c>
      <c r="W25" s="172">
        <v>0</v>
      </c>
      <c r="X25" s="172">
        <v>0</v>
      </c>
      <c r="Y25" s="172">
        <v>0</v>
      </c>
      <c r="Z25" s="172">
        <v>0</v>
      </c>
      <c r="AA25" s="172">
        <v>0</v>
      </c>
      <c r="AB25" s="172">
        <v>0</v>
      </c>
      <c r="AC25" s="172">
        <v>0</v>
      </c>
      <c r="AD25" s="172">
        <v>0</v>
      </c>
      <c r="AE25" s="172">
        <v>0</v>
      </c>
      <c r="AF25" s="172">
        <v>0</v>
      </c>
      <c r="AG25" s="172">
        <v>0</v>
      </c>
      <c r="AH25" s="172">
        <v>0</v>
      </c>
      <c r="AI25" s="172">
        <v>0</v>
      </c>
      <c r="AJ25" s="172">
        <v>0</v>
      </c>
      <c r="AK25" s="172">
        <v>0</v>
      </c>
      <c r="AL25" s="172">
        <v>0</v>
      </c>
      <c r="AM25" s="172">
        <v>0</v>
      </c>
      <c r="AN25" s="172">
        <v>0</v>
      </c>
      <c r="AO25" s="172">
        <v>0</v>
      </c>
      <c r="AP25" s="172">
        <v>0</v>
      </c>
      <c r="AQ25" s="172">
        <v>0</v>
      </c>
      <c r="AR25" s="172">
        <v>0</v>
      </c>
      <c r="AS25" s="172">
        <v>0</v>
      </c>
      <c r="AT25" s="172">
        <v>0</v>
      </c>
      <c r="AU25" s="172">
        <v>0</v>
      </c>
      <c r="AV25" s="172">
        <v>0</v>
      </c>
      <c r="AW25" s="163">
        <f t="shared" si="7"/>
        <v>0</v>
      </c>
      <c r="AX25" s="59">
        <f ca="1" t="shared" si="1"/>
        <v>0</v>
      </c>
      <c r="AY25" s="29"/>
      <c r="AZ25" s="172">
        <v>0</v>
      </c>
      <c r="BA25" s="59">
        <f ca="1" t="shared" si="2"/>
        <v>0</v>
      </c>
      <c r="BB25" s="172">
        <v>0</v>
      </c>
      <c r="BC25" s="59">
        <f ca="1" t="shared" si="3"/>
        <v>0</v>
      </c>
      <c r="BD25" s="172">
        <v>0</v>
      </c>
      <c r="BE25" s="59">
        <f ca="1" t="shared" si="4"/>
        <v>0</v>
      </c>
      <c r="BF25" s="172">
        <v>0</v>
      </c>
      <c r="BG25" s="59">
        <f ca="1" t="shared" si="5"/>
        <v>0</v>
      </c>
      <c r="BH25" s="29"/>
      <c r="BI25" s="8"/>
      <c r="BJ25" s="8"/>
      <c r="BK25" s="8"/>
      <c r="BL25" s="8"/>
      <c r="BM25" s="8"/>
      <c r="BN25" s="8"/>
      <c r="BO25" s="8"/>
      <c r="BP25" s="8"/>
      <c r="BQ25" s="8"/>
    </row>
    <row r="26" spans="2:69" ht="15">
      <c r="B26" s="287"/>
      <c r="C26" s="168"/>
      <c r="D26" s="169"/>
      <c r="E26" s="257" t="str">
        <f>$D$22&amp;".4"</f>
        <v>1.2.4</v>
      </c>
      <c r="F26" s="171" t="s">
        <v>61</v>
      </c>
      <c r="G26" s="171"/>
      <c r="H26" s="171"/>
      <c r="I26" s="172">
        <v>0</v>
      </c>
      <c r="J26" s="172">
        <v>0</v>
      </c>
      <c r="K26" s="172">
        <v>0</v>
      </c>
      <c r="L26" s="172">
        <v>0</v>
      </c>
      <c r="M26" s="172">
        <v>0</v>
      </c>
      <c r="N26" s="172">
        <v>0</v>
      </c>
      <c r="O26" s="172">
        <v>0</v>
      </c>
      <c r="P26" s="172">
        <v>0</v>
      </c>
      <c r="Q26" s="172">
        <v>0</v>
      </c>
      <c r="R26" s="172">
        <v>0</v>
      </c>
      <c r="S26" s="172">
        <v>0</v>
      </c>
      <c r="T26" s="172">
        <v>0</v>
      </c>
      <c r="U26" s="172">
        <v>0</v>
      </c>
      <c r="V26" s="172">
        <v>0</v>
      </c>
      <c r="W26" s="172">
        <v>0</v>
      </c>
      <c r="X26" s="172">
        <v>0</v>
      </c>
      <c r="Y26" s="172">
        <v>0</v>
      </c>
      <c r="Z26" s="172">
        <v>0</v>
      </c>
      <c r="AA26" s="172">
        <v>0</v>
      </c>
      <c r="AB26" s="172">
        <v>0</v>
      </c>
      <c r="AC26" s="172">
        <v>0</v>
      </c>
      <c r="AD26" s="172">
        <v>0</v>
      </c>
      <c r="AE26" s="172">
        <v>0</v>
      </c>
      <c r="AF26" s="172">
        <v>0</v>
      </c>
      <c r="AG26" s="172">
        <v>0</v>
      </c>
      <c r="AH26" s="172">
        <v>0</v>
      </c>
      <c r="AI26" s="172">
        <v>0</v>
      </c>
      <c r="AJ26" s="172">
        <v>0</v>
      </c>
      <c r="AK26" s="172">
        <v>0</v>
      </c>
      <c r="AL26" s="172">
        <v>0</v>
      </c>
      <c r="AM26" s="172">
        <v>0</v>
      </c>
      <c r="AN26" s="172">
        <v>0</v>
      </c>
      <c r="AO26" s="172">
        <v>0</v>
      </c>
      <c r="AP26" s="172">
        <v>0</v>
      </c>
      <c r="AQ26" s="172">
        <v>0</v>
      </c>
      <c r="AR26" s="172">
        <v>0</v>
      </c>
      <c r="AS26" s="172">
        <v>0</v>
      </c>
      <c r="AT26" s="172">
        <v>0</v>
      </c>
      <c r="AU26" s="172">
        <v>0</v>
      </c>
      <c r="AV26" s="172">
        <v>0</v>
      </c>
      <c r="AW26" s="163">
        <f t="shared" si="7"/>
        <v>0</v>
      </c>
      <c r="AX26" s="59">
        <f ca="1" t="shared" si="1"/>
        <v>0</v>
      </c>
      <c r="AY26" s="29"/>
      <c r="AZ26" s="172">
        <v>0</v>
      </c>
      <c r="BA26" s="59">
        <f ca="1" t="shared" si="2"/>
        <v>0</v>
      </c>
      <c r="BB26" s="172">
        <v>0</v>
      </c>
      <c r="BC26" s="59">
        <f ca="1" t="shared" si="3"/>
        <v>0</v>
      </c>
      <c r="BD26" s="172">
        <v>0</v>
      </c>
      <c r="BE26" s="59">
        <f ca="1" t="shared" si="4"/>
        <v>0</v>
      </c>
      <c r="BF26" s="172">
        <v>0</v>
      </c>
      <c r="BG26" s="59">
        <f ca="1" t="shared" si="5"/>
        <v>0</v>
      </c>
      <c r="BH26" s="29"/>
      <c r="BI26" s="8"/>
      <c r="BJ26" s="8"/>
      <c r="BK26" s="8"/>
      <c r="BL26" s="8"/>
      <c r="BM26" s="8"/>
      <c r="BN26" s="8"/>
      <c r="BO26" s="8"/>
      <c r="BP26" s="8"/>
      <c r="BQ26" s="8"/>
    </row>
    <row r="27" spans="2:69" ht="15">
      <c r="B27" s="287"/>
      <c r="C27" s="168"/>
      <c r="D27" s="169">
        <v>1.3</v>
      </c>
      <c r="E27" s="244" t="s">
        <v>62</v>
      </c>
      <c r="F27" s="257"/>
      <c r="G27" s="171"/>
      <c r="H27" s="171"/>
      <c r="I27" s="178">
        <v>0</v>
      </c>
      <c r="J27" s="178">
        <v>0</v>
      </c>
      <c r="K27" s="178">
        <v>0</v>
      </c>
      <c r="L27" s="178">
        <v>0</v>
      </c>
      <c r="M27" s="178">
        <v>0</v>
      </c>
      <c r="N27" s="178">
        <v>0</v>
      </c>
      <c r="O27" s="178">
        <v>0</v>
      </c>
      <c r="P27" s="178">
        <v>0</v>
      </c>
      <c r="Q27" s="178">
        <v>0</v>
      </c>
      <c r="R27" s="178">
        <v>0</v>
      </c>
      <c r="S27" s="178">
        <v>0</v>
      </c>
      <c r="T27" s="178">
        <v>0</v>
      </c>
      <c r="U27" s="178">
        <v>0</v>
      </c>
      <c r="V27" s="178">
        <v>0</v>
      </c>
      <c r="W27" s="178">
        <v>0</v>
      </c>
      <c r="X27" s="178">
        <v>0</v>
      </c>
      <c r="Y27" s="178">
        <v>0</v>
      </c>
      <c r="Z27" s="178">
        <v>0</v>
      </c>
      <c r="AA27" s="178">
        <v>0</v>
      </c>
      <c r="AB27" s="178">
        <v>0</v>
      </c>
      <c r="AC27" s="178">
        <v>0</v>
      </c>
      <c r="AD27" s="178">
        <v>0</v>
      </c>
      <c r="AE27" s="178">
        <v>0</v>
      </c>
      <c r="AF27" s="178">
        <v>0</v>
      </c>
      <c r="AG27" s="178">
        <v>0</v>
      </c>
      <c r="AH27" s="178">
        <v>0</v>
      </c>
      <c r="AI27" s="178">
        <v>0</v>
      </c>
      <c r="AJ27" s="178">
        <v>0</v>
      </c>
      <c r="AK27" s="178">
        <v>0</v>
      </c>
      <c r="AL27" s="178">
        <v>0</v>
      </c>
      <c r="AM27" s="178">
        <v>0</v>
      </c>
      <c r="AN27" s="178">
        <v>0</v>
      </c>
      <c r="AO27" s="178">
        <v>0</v>
      </c>
      <c r="AP27" s="178">
        <v>0</v>
      </c>
      <c r="AQ27" s="178">
        <v>0</v>
      </c>
      <c r="AR27" s="178">
        <v>0</v>
      </c>
      <c r="AS27" s="178">
        <v>0</v>
      </c>
      <c r="AT27" s="178">
        <v>0</v>
      </c>
      <c r="AU27" s="178">
        <v>0</v>
      </c>
      <c r="AV27" s="178">
        <v>0</v>
      </c>
      <c r="AW27" s="163">
        <f t="shared" si="7"/>
        <v>0</v>
      </c>
      <c r="AX27" s="59">
        <f ca="1" t="shared" si="1"/>
        <v>0</v>
      </c>
      <c r="AY27" s="29"/>
      <c r="AZ27" s="178">
        <v>0</v>
      </c>
      <c r="BA27" s="59">
        <f ca="1" t="shared" si="2"/>
        <v>0</v>
      </c>
      <c r="BB27" s="178">
        <v>0</v>
      </c>
      <c r="BC27" s="59">
        <f ca="1" t="shared" si="3"/>
        <v>0</v>
      </c>
      <c r="BD27" s="178">
        <v>0</v>
      </c>
      <c r="BE27" s="59">
        <f ca="1" t="shared" si="4"/>
        <v>0</v>
      </c>
      <c r="BF27" s="178">
        <v>0</v>
      </c>
      <c r="BG27" s="59">
        <f ca="1" t="shared" si="5"/>
        <v>0</v>
      </c>
      <c r="BH27" s="29"/>
      <c r="BI27" s="8"/>
      <c r="BJ27" s="8"/>
      <c r="BK27" s="8"/>
      <c r="BL27" s="8"/>
      <c r="BM27" s="8"/>
      <c r="BN27" s="8"/>
      <c r="BO27" s="8"/>
      <c r="BP27" s="8"/>
      <c r="BQ27" s="8"/>
    </row>
    <row r="28" spans="2:69" ht="15">
      <c r="B28" s="287"/>
      <c r="C28" s="311"/>
      <c r="D28" s="169">
        <v>1.4</v>
      </c>
      <c r="E28" s="171" t="s">
        <v>63</v>
      </c>
      <c r="F28" s="302"/>
      <c r="G28" s="302"/>
      <c r="H28" s="302"/>
      <c r="I28" s="163">
        <f ca="1">SUM(I29,I32)</f>
        <v>0</v>
      </c>
      <c r="J28" s="163">
        <f aca="true" t="shared" si="17" ref="J28:AV28">SUM(J29,J32)</f>
        <v>0</v>
      </c>
      <c r="K28" s="163">
        <f ca="1" t="shared" si="17"/>
        <v>0</v>
      </c>
      <c r="L28" s="163">
        <f ca="1" t="shared" si="17"/>
        <v>0</v>
      </c>
      <c r="M28" s="163">
        <f ca="1" t="shared" si="17"/>
        <v>0</v>
      </c>
      <c r="N28" s="163">
        <f ca="1" t="shared" si="17"/>
        <v>0</v>
      </c>
      <c r="O28" s="163">
        <f ca="1" t="shared" si="17"/>
        <v>0</v>
      </c>
      <c r="P28" s="163">
        <f ca="1" t="shared" si="17"/>
        <v>0</v>
      </c>
      <c r="Q28" s="163">
        <f ca="1" t="shared" si="17"/>
        <v>0</v>
      </c>
      <c r="R28" s="163">
        <f ca="1" t="shared" si="17"/>
        <v>0</v>
      </c>
      <c r="S28" s="163">
        <f ca="1" t="shared" si="17"/>
        <v>0</v>
      </c>
      <c r="T28" s="163">
        <f ca="1" t="shared" si="17"/>
        <v>0</v>
      </c>
      <c r="U28" s="163">
        <f ca="1" t="shared" si="17"/>
        <v>0</v>
      </c>
      <c r="V28" s="163">
        <f ca="1" t="shared" si="17"/>
        <v>0</v>
      </c>
      <c r="W28" s="163">
        <f ca="1" t="shared" si="17"/>
        <v>0</v>
      </c>
      <c r="X28" s="163">
        <f ca="1" t="shared" si="17"/>
        <v>0</v>
      </c>
      <c r="Y28" s="163">
        <f ca="1" t="shared" si="17"/>
        <v>0</v>
      </c>
      <c r="Z28" s="163">
        <f ca="1" t="shared" si="17"/>
        <v>0</v>
      </c>
      <c r="AA28" s="163">
        <f ca="1" t="shared" si="17"/>
        <v>0</v>
      </c>
      <c r="AB28" s="163">
        <f ca="1" t="shared" si="17"/>
        <v>0</v>
      </c>
      <c r="AC28" s="163">
        <f ca="1" t="shared" si="17"/>
        <v>0</v>
      </c>
      <c r="AD28" s="163">
        <f ca="1" t="shared" si="17"/>
        <v>0</v>
      </c>
      <c r="AE28" s="163">
        <f ca="1" t="shared" si="17"/>
        <v>0</v>
      </c>
      <c r="AF28" s="163">
        <f ca="1" t="shared" si="17"/>
        <v>0</v>
      </c>
      <c r="AG28" s="163">
        <f ca="1" t="shared" si="17"/>
        <v>0</v>
      </c>
      <c r="AH28" s="163">
        <f ca="1" t="shared" si="17"/>
        <v>0</v>
      </c>
      <c r="AI28" s="163">
        <f ca="1" t="shared" si="17"/>
        <v>0</v>
      </c>
      <c r="AJ28" s="163">
        <f ca="1" t="shared" si="17"/>
        <v>0</v>
      </c>
      <c r="AK28" s="163">
        <f ca="1" t="shared" si="17"/>
        <v>0</v>
      </c>
      <c r="AL28" s="163">
        <f ca="1" t="shared" si="17"/>
        <v>0</v>
      </c>
      <c r="AM28" s="163">
        <f ca="1" t="shared" si="17"/>
        <v>0</v>
      </c>
      <c r="AN28" s="163">
        <f ca="1" t="shared" si="17"/>
        <v>0</v>
      </c>
      <c r="AO28" s="163">
        <f ca="1" t="shared" si="17"/>
        <v>0</v>
      </c>
      <c r="AP28" s="163">
        <f ca="1" t="shared" si="17"/>
        <v>0</v>
      </c>
      <c r="AQ28" s="163">
        <f ca="1" t="shared" si="17"/>
        <v>0</v>
      </c>
      <c r="AR28" s="163">
        <f ca="1" t="shared" si="17"/>
        <v>0</v>
      </c>
      <c r="AS28" s="163">
        <f ca="1" t="shared" si="17"/>
        <v>0</v>
      </c>
      <c r="AT28" s="163">
        <f ca="1" t="shared" si="17"/>
        <v>0</v>
      </c>
      <c r="AU28" s="163">
        <f ca="1" t="shared" si="17"/>
        <v>0</v>
      </c>
      <c r="AV28" s="163">
        <f ca="1" t="shared" si="17"/>
        <v>0</v>
      </c>
      <c r="AW28" s="163">
        <f ca="1" t="shared" si="7"/>
        <v>0</v>
      </c>
      <c r="AX28" s="59">
        <f ca="1" t="shared" si="1"/>
        <v>0</v>
      </c>
      <c r="AY28" s="35"/>
      <c r="AZ28" s="163">
        <f aca="true" t="shared" si="18" ref="AZ28">SUM(AZ29,AZ32)</f>
        <v>0</v>
      </c>
      <c r="BA28" s="59">
        <f ca="1" t="shared" si="2"/>
        <v>0</v>
      </c>
      <c r="BB28" s="163">
        <f aca="true" t="shared" si="19" ref="BB28">SUM(BB29,BB32)</f>
        <v>0</v>
      </c>
      <c r="BC28" s="59">
        <f ca="1" t="shared" si="3"/>
        <v>0</v>
      </c>
      <c r="BD28" s="163">
        <f aca="true" t="shared" si="20" ref="BD28">SUM(BD29,BD32)</f>
        <v>0</v>
      </c>
      <c r="BE28" s="59">
        <f ca="1" t="shared" si="4"/>
        <v>0</v>
      </c>
      <c r="BF28" s="163">
        <f aca="true" t="shared" si="21" ref="BF28">SUM(BF29,BF32)</f>
        <v>0</v>
      </c>
      <c r="BG28" s="59">
        <f ca="1" t="shared" si="5"/>
        <v>0</v>
      </c>
      <c r="BH28" s="35"/>
      <c r="BI28" s="7"/>
      <c r="BJ28" s="7"/>
      <c r="BK28" s="7"/>
      <c r="BL28" s="7"/>
      <c r="BM28" s="7"/>
      <c r="BN28" s="7"/>
      <c r="BO28" s="7"/>
      <c r="BP28" s="7"/>
      <c r="BQ28" s="7"/>
    </row>
    <row r="29" spans="2:69" ht="15">
      <c r="B29" s="287"/>
      <c r="C29" s="168"/>
      <c r="D29" s="169"/>
      <c r="E29" s="257" t="str">
        <f>$D$28&amp;".1"</f>
        <v>1.4.1</v>
      </c>
      <c r="F29" s="171" t="s">
        <v>64</v>
      </c>
      <c r="G29" s="171"/>
      <c r="H29" s="171"/>
      <c r="I29" s="178">
        <f>SUM(I30:I31)</f>
        <v>0</v>
      </c>
      <c r="J29" s="178">
        <f aca="true" t="shared" si="22" ref="J29:AV29">SUM(J30:J31)</f>
        <v>0</v>
      </c>
      <c r="K29" s="178">
        <f t="shared" si="22"/>
        <v>0</v>
      </c>
      <c r="L29" s="178">
        <f t="shared" si="22"/>
        <v>0</v>
      </c>
      <c r="M29" s="178">
        <f t="shared" si="22"/>
        <v>0</v>
      </c>
      <c r="N29" s="178">
        <f t="shared" si="22"/>
        <v>0</v>
      </c>
      <c r="O29" s="178">
        <f t="shared" si="22"/>
        <v>0</v>
      </c>
      <c r="P29" s="178">
        <f t="shared" si="22"/>
        <v>0</v>
      </c>
      <c r="Q29" s="178">
        <f t="shared" si="22"/>
        <v>0</v>
      </c>
      <c r="R29" s="178">
        <f t="shared" si="22"/>
        <v>0</v>
      </c>
      <c r="S29" s="178">
        <f t="shared" si="22"/>
        <v>0</v>
      </c>
      <c r="T29" s="178">
        <f t="shared" si="22"/>
        <v>0</v>
      </c>
      <c r="U29" s="178">
        <f t="shared" si="22"/>
        <v>0</v>
      </c>
      <c r="V29" s="178">
        <f t="shared" si="22"/>
        <v>0</v>
      </c>
      <c r="W29" s="178">
        <f t="shared" si="22"/>
        <v>0</v>
      </c>
      <c r="X29" s="178">
        <f t="shared" si="22"/>
        <v>0</v>
      </c>
      <c r="Y29" s="178">
        <f t="shared" si="22"/>
        <v>0</v>
      </c>
      <c r="Z29" s="178">
        <f t="shared" si="22"/>
        <v>0</v>
      </c>
      <c r="AA29" s="178">
        <f t="shared" si="22"/>
        <v>0</v>
      </c>
      <c r="AB29" s="178">
        <f t="shared" si="22"/>
        <v>0</v>
      </c>
      <c r="AC29" s="178">
        <f t="shared" si="22"/>
        <v>0</v>
      </c>
      <c r="AD29" s="178">
        <f t="shared" si="22"/>
        <v>0</v>
      </c>
      <c r="AE29" s="178">
        <f t="shared" si="22"/>
        <v>0</v>
      </c>
      <c r="AF29" s="178">
        <f t="shared" si="22"/>
        <v>0</v>
      </c>
      <c r="AG29" s="178">
        <f t="shared" si="22"/>
        <v>0</v>
      </c>
      <c r="AH29" s="178">
        <f t="shared" si="22"/>
        <v>0</v>
      </c>
      <c r="AI29" s="178">
        <f t="shared" si="22"/>
        <v>0</v>
      </c>
      <c r="AJ29" s="178">
        <f t="shared" si="22"/>
        <v>0</v>
      </c>
      <c r="AK29" s="178">
        <f t="shared" si="22"/>
        <v>0</v>
      </c>
      <c r="AL29" s="178">
        <f t="shared" si="22"/>
        <v>0</v>
      </c>
      <c r="AM29" s="178">
        <f t="shared" si="22"/>
        <v>0</v>
      </c>
      <c r="AN29" s="178">
        <f t="shared" si="22"/>
        <v>0</v>
      </c>
      <c r="AO29" s="178">
        <f t="shared" si="22"/>
        <v>0</v>
      </c>
      <c r="AP29" s="178">
        <f t="shared" si="22"/>
        <v>0</v>
      </c>
      <c r="AQ29" s="178">
        <f t="shared" si="22"/>
        <v>0</v>
      </c>
      <c r="AR29" s="178">
        <f t="shared" si="22"/>
        <v>0</v>
      </c>
      <c r="AS29" s="178">
        <f t="shared" si="22"/>
        <v>0</v>
      </c>
      <c r="AT29" s="178">
        <f t="shared" si="22"/>
        <v>0</v>
      </c>
      <c r="AU29" s="178">
        <f t="shared" si="22"/>
        <v>0</v>
      </c>
      <c r="AV29" s="178">
        <f t="shared" si="22"/>
        <v>0</v>
      </c>
      <c r="AW29" s="163">
        <f t="shared" si="7"/>
        <v>0</v>
      </c>
      <c r="AX29" s="59">
        <f ca="1" t="shared" si="1"/>
        <v>0</v>
      </c>
      <c r="AY29" s="29"/>
      <c r="AZ29" s="178">
        <f aca="true" t="shared" si="23" ref="AZ29">SUM(AZ30:AZ31)</f>
        <v>0</v>
      </c>
      <c r="BA29" s="59">
        <f ca="1" t="shared" si="2"/>
        <v>0</v>
      </c>
      <c r="BB29" s="178">
        <f aca="true" t="shared" si="24" ref="BB29">SUM(BB30:BB31)</f>
        <v>0</v>
      </c>
      <c r="BC29" s="59">
        <f ca="1" t="shared" si="3"/>
        <v>0</v>
      </c>
      <c r="BD29" s="178">
        <f aca="true" t="shared" si="25" ref="BD29">SUM(BD30:BD31)</f>
        <v>0</v>
      </c>
      <c r="BE29" s="59">
        <f ca="1" t="shared" si="4"/>
        <v>0</v>
      </c>
      <c r="BF29" s="178">
        <f aca="true" t="shared" si="26" ref="BF29">SUM(BF30:BF31)</f>
        <v>0</v>
      </c>
      <c r="BG29" s="59">
        <f ca="1" t="shared" si="5"/>
        <v>0</v>
      </c>
      <c r="BH29" s="29"/>
      <c r="BI29" s="8"/>
      <c r="BJ29" s="8"/>
      <c r="BK29" s="8"/>
      <c r="BL29" s="8"/>
      <c r="BM29" s="8"/>
      <c r="BN29" s="8"/>
      <c r="BO29" s="8"/>
      <c r="BP29" s="8"/>
      <c r="BQ29" s="8"/>
    </row>
    <row r="30" spans="2:69" ht="15">
      <c r="B30" s="287"/>
      <c r="C30" s="168"/>
      <c r="D30" s="175"/>
      <c r="E30" s="135"/>
      <c r="F30" s="257" t="str">
        <f>$E$29&amp;".1"</f>
        <v>1.4.1.1</v>
      </c>
      <c r="G30" s="171" t="s">
        <v>65</v>
      </c>
      <c r="H30" s="171"/>
      <c r="I30" s="172">
        <v>0</v>
      </c>
      <c r="J30" s="172">
        <v>0</v>
      </c>
      <c r="K30" s="172">
        <v>0</v>
      </c>
      <c r="L30" s="172">
        <v>0</v>
      </c>
      <c r="M30" s="172">
        <v>0</v>
      </c>
      <c r="N30" s="172">
        <v>0</v>
      </c>
      <c r="O30" s="172">
        <v>0</v>
      </c>
      <c r="P30" s="172">
        <v>0</v>
      </c>
      <c r="Q30" s="172">
        <v>0</v>
      </c>
      <c r="R30" s="172">
        <v>0</v>
      </c>
      <c r="S30" s="172">
        <v>0</v>
      </c>
      <c r="T30" s="172">
        <v>0</v>
      </c>
      <c r="U30" s="172">
        <v>0</v>
      </c>
      <c r="V30" s="172">
        <v>0</v>
      </c>
      <c r="W30" s="172">
        <v>0</v>
      </c>
      <c r="X30" s="172">
        <v>0</v>
      </c>
      <c r="Y30" s="172">
        <v>0</v>
      </c>
      <c r="Z30" s="172">
        <v>0</v>
      </c>
      <c r="AA30" s="172">
        <v>0</v>
      </c>
      <c r="AB30" s="172">
        <v>0</v>
      </c>
      <c r="AC30" s="172">
        <v>0</v>
      </c>
      <c r="AD30" s="172">
        <v>0</v>
      </c>
      <c r="AE30" s="172">
        <v>0</v>
      </c>
      <c r="AF30" s="172">
        <v>0</v>
      </c>
      <c r="AG30" s="172">
        <v>0</v>
      </c>
      <c r="AH30" s="172">
        <v>0</v>
      </c>
      <c r="AI30" s="172">
        <v>0</v>
      </c>
      <c r="AJ30" s="172">
        <v>0</v>
      </c>
      <c r="AK30" s="172">
        <v>0</v>
      </c>
      <c r="AL30" s="172">
        <v>0</v>
      </c>
      <c r="AM30" s="172">
        <v>0</v>
      </c>
      <c r="AN30" s="172">
        <v>0</v>
      </c>
      <c r="AO30" s="172">
        <v>0</v>
      </c>
      <c r="AP30" s="172">
        <v>0</v>
      </c>
      <c r="AQ30" s="172">
        <v>0</v>
      </c>
      <c r="AR30" s="172">
        <v>0</v>
      </c>
      <c r="AS30" s="172">
        <v>0</v>
      </c>
      <c r="AT30" s="172">
        <v>0</v>
      </c>
      <c r="AU30" s="172">
        <v>0</v>
      </c>
      <c r="AV30" s="172">
        <v>0</v>
      </c>
      <c r="AW30" s="163">
        <f t="shared" si="7"/>
        <v>0</v>
      </c>
      <c r="AX30" s="59">
        <f ca="1" t="shared" si="1"/>
        <v>0</v>
      </c>
      <c r="AY30" s="29"/>
      <c r="AZ30" s="172">
        <v>0</v>
      </c>
      <c r="BA30" s="59">
        <f ca="1" t="shared" si="2"/>
        <v>0</v>
      </c>
      <c r="BB30" s="172">
        <v>0</v>
      </c>
      <c r="BC30" s="59">
        <f ca="1" t="shared" si="3"/>
        <v>0</v>
      </c>
      <c r="BD30" s="172">
        <v>0</v>
      </c>
      <c r="BE30" s="59">
        <f ca="1" t="shared" si="4"/>
        <v>0</v>
      </c>
      <c r="BF30" s="172">
        <v>0</v>
      </c>
      <c r="BG30" s="59">
        <f ca="1" t="shared" si="5"/>
        <v>0</v>
      </c>
      <c r="BH30" s="29"/>
      <c r="BI30" s="8"/>
      <c r="BJ30" s="8"/>
      <c r="BK30" s="8"/>
      <c r="BL30" s="8"/>
      <c r="BM30" s="8"/>
      <c r="BN30" s="8"/>
      <c r="BO30" s="8"/>
      <c r="BP30" s="8"/>
      <c r="BQ30" s="8"/>
    </row>
    <row r="31" spans="2:69" ht="15">
      <c r="B31" s="287"/>
      <c r="C31" s="168"/>
      <c r="D31" s="175"/>
      <c r="E31" s="135"/>
      <c r="F31" s="257" t="str">
        <f>$E$29&amp;".2"</f>
        <v>1.4.1.2</v>
      </c>
      <c r="G31" s="171" t="s">
        <v>66</v>
      </c>
      <c r="H31" s="171"/>
      <c r="I31" s="172">
        <v>0</v>
      </c>
      <c r="J31" s="172">
        <v>0</v>
      </c>
      <c r="K31" s="172">
        <v>0</v>
      </c>
      <c r="L31" s="172">
        <v>0</v>
      </c>
      <c r="M31" s="172">
        <v>0</v>
      </c>
      <c r="N31" s="172">
        <v>0</v>
      </c>
      <c r="O31" s="172">
        <v>0</v>
      </c>
      <c r="P31" s="172">
        <v>0</v>
      </c>
      <c r="Q31" s="172">
        <v>0</v>
      </c>
      <c r="R31" s="172">
        <v>0</v>
      </c>
      <c r="S31" s="172">
        <v>0</v>
      </c>
      <c r="T31" s="172">
        <v>0</v>
      </c>
      <c r="U31" s="172">
        <v>0</v>
      </c>
      <c r="V31" s="172">
        <v>0</v>
      </c>
      <c r="W31" s="172">
        <v>0</v>
      </c>
      <c r="X31" s="172">
        <v>0</v>
      </c>
      <c r="Y31" s="172">
        <v>0</v>
      </c>
      <c r="Z31" s="172">
        <v>0</v>
      </c>
      <c r="AA31" s="172">
        <v>0</v>
      </c>
      <c r="AB31" s="172">
        <v>0</v>
      </c>
      <c r="AC31" s="172">
        <v>0</v>
      </c>
      <c r="AD31" s="172">
        <v>0</v>
      </c>
      <c r="AE31" s="172">
        <v>0</v>
      </c>
      <c r="AF31" s="172">
        <v>0</v>
      </c>
      <c r="AG31" s="172">
        <v>0</v>
      </c>
      <c r="AH31" s="172">
        <v>0</v>
      </c>
      <c r="AI31" s="172">
        <v>0</v>
      </c>
      <c r="AJ31" s="172">
        <v>0</v>
      </c>
      <c r="AK31" s="172">
        <v>0</v>
      </c>
      <c r="AL31" s="172">
        <v>0</v>
      </c>
      <c r="AM31" s="172">
        <v>0</v>
      </c>
      <c r="AN31" s="172">
        <v>0</v>
      </c>
      <c r="AO31" s="172">
        <v>0</v>
      </c>
      <c r="AP31" s="172">
        <v>0</v>
      </c>
      <c r="AQ31" s="172">
        <v>0</v>
      </c>
      <c r="AR31" s="172">
        <v>0</v>
      </c>
      <c r="AS31" s="172">
        <v>0</v>
      </c>
      <c r="AT31" s="172">
        <v>0</v>
      </c>
      <c r="AU31" s="172">
        <v>0</v>
      </c>
      <c r="AV31" s="172">
        <v>0</v>
      </c>
      <c r="AW31" s="163">
        <f t="shared" si="7"/>
        <v>0</v>
      </c>
      <c r="AX31" s="59">
        <f ca="1" t="shared" si="1"/>
        <v>0</v>
      </c>
      <c r="AY31" s="29"/>
      <c r="AZ31" s="172">
        <v>0</v>
      </c>
      <c r="BA31" s="59">
        <f ca="1" t="shared" si="2"/>
        <v>0</v>
      </c>
      <c r="BB31" s="172">
        <v>0</v>
      </c>
      <c r="BC31" s="59">
        <f ca="1" t="shared" si="3"/>
        <v>0</v>
      </c>
      <c r="BD31" s="172">
        <v>0</v>
      </c>
      <c r="BE31" s="59">
        <f ca="1" t="shared" si="4"/>
        <v>0</v>
      </c>
      <c r="BF31" s="172">
        <v>0</v>
      </c>
      <c r="BG31" s="59">
        <f ca="1" t="shared" si="5"/>
        <v>0</v>
      </c>
      <c r="BH31" s="29"/>
      <c r="BI31" s="8"/>
      <c r="BJ31" s="8"/>
      <c r="BK31" s="8"/>
      <c r="BL31" s="8"/>
      <c r="BM31" s="8"/>
      <c r="BN31" s="8"/>
      <c r="BO31" s="8"/>
      <c r="BP31" s="8"/>
      <c r="BQ31" s="8"/>
    </row>
    <row r="32" spans="2:69" ht="15">
      <c r="B32" s="287"/>
      <c r="C32" s="168"/>
      <c r="D32" s="175"/>
      <c r="E32" s="257" t="str">
        <f>$D$28&amp;".2"</f>
        <v>1.4.2</v>
      </c>
      <c r="F32" s="135" t="s">
        <v>67</v>
      </c>
      <c r="G32" s="171"/>
      <c r="H32" s="171"/>
      <c r="I32" s="178">
        <f ca="1">SUM(I32:I34)</f>
        <v>0</v>
      </c>
      <c r="J32" s="178">
        <f aca="true" t="shared" si="27" ref="J32:AV32">SUM(J32:J34)</f>
        <v>0</v>
      </c>
      <c r="K32" s="178">
        <f ca="1" t="shared" si="27"/>
        <v>0</v>
      </c>
      <c r="L32" s="178">
        <f ca="1" t="shared" si="27"/>
        <v>0</v>
      </c>
      <c r="M32" s="178">
        <f ca="1" t="shared" si="27"/>
        <v>0</v>
      </c>
      <c r="N32" s="178">
        <f ca="1" t="shared" si="27"/>
        <v>0</v>
      </c>
      <c r="O32" s="178">
        <f ca="1" t="shared" si="27"/>
        <v>0</v>
      </c>
      <c r="P32" s="178">
        <f ca="1" t="shared" si="27"/>
        <v>0</v>
      </c>
      <c r="Q32" s="178">
        <f ca="1" t="shared" si="27"/>
        <v>0</v>
      </c>
      <c r="R32" s="178">
        <f ca="1" t="shared" si="27"/>
        <v>0</v>
      </c>
      <c r="S32" s="178">
        <f ca="1" t="shared" si="27"/>
        <v>0</v>
      </c>
      <c r="T32" s="178">
        <f ca="1" t="shared" si="27"/>
        <v>0</v>
      </c>
      <c r="U32" s="178">
        <f ca="1" t="shared" si="27"/>
        <v>0</v>
      </c>
      <c r="V32" s="178">
        <f ca="1" t="shared" si="27"/>
        <v>0</v>
      </c>
      <c r="W32" s="178">
        <f ca="1" t="shared" si="27"/>
        <v>0</v>
      </c>
      <c r="X32" s="178">
        <f ca="1" t="shared" si="27"/>
        <v>0</v>
      </c>
      <c r="Y32" s="178">
        <f ca="1" t="shared" si="27"/>
        <v>0</v>
      </c>
      <c r="Z32" s="178">
        <f ca="1" t="shared" si="27"/>
        <v>0</v>
      </c>
      <c r="AA32" s="178">
        <f ca="1" t="shared" si="27"/>
        <v>0</v>
      </c>
      <c r="AB32" s="178">
        <f ca="1" t="shared" si="27"/>
        <v>0</v>
      </c>
      <c r="AC32" s="178">
        <f ca="1" t="shared" si="27"/>
        <v>0</v>
      </c>
      <c r="AD32" s="178">
        <f ca="1" t="shared" si="27"/>
        <v>0</v>
      </c>
      <c r="AE32" s="178">
        <f ca="1" t="shared" si="27"/>
        <v>0</v>
      </c>
      <c r="AF32" s="178">
        <f ca="1" t="shared" si="27"/>
        <v>0</v>
      </c>
      <c r="AG32" s="178">
        <f ca="1" t="shared" si="27"/>
        <v>0</v>
      </c>
      <c r="AH32" s="178">
        <f ca="1" t="shared" si="27"/>
        <v>0</v>
      </c>
      <c r="AI32" s="178">
        <f ca="1" t="shared" si="27"/>
        <v>0</v>
      </c>
      <c r="AJ32" s="178">
        <f ca="1" t="shared" si="27"/>
        <v>0</v>
      </c>
      <c r="AK32" s="178">
        <f ca="1" t="shared" si="27"/>
        <v>0</v>
      </c>
      <c r="AL32" s="178">
        <f ca="1" t="shared" si="27"/>
        <v>0</v>
      </c>
      <c r="AM32" s="178">
        <f ca="1" t="shared" si="27"/>
        <v>0</v>
      </c>
      <c r="AN32" s="178">
        <f ca="1" t="shared" si="27"/>
        <v>0</v>
      </c>
      <c r="AO32" s="178">
        <f ca="1" t="shared" si="27"/>
        <v>0</v>
      </c>
      <c r="AP32" s="178">
        <f ca="1" t="shared" si="27"/>
        <v>0</v>
      </c>
      <c r="AQ32" s="178">
        <f ca="1" t="shared" si="27"/>
        <v>0</v>
      </c>
      <c r="AR32" s="178">
        <f ca="1" t="shared" si="27"/>
        <v>0</v>
      </c>
      <c r="AS32" s="178">
        <f ca="1" t="shared" si="27"/>
        <v>0</v>
      </c>
      <c r="AT32" s="178">
        <f ca="1" t="shared" si="27"/>
        <v>0</v>
      </c>
      <c r="AU32" s="178">
        <f ca="1" t="shared" si="27"/>
        <v>0</v>
      </c>
      <c r="AV32" s="178">
        <f ca="1" t="shared" si="27"/>
        <v>0</v>
      </c>
      <c r="AW32" s="163">
        <f ca="1" t="shared" si="7"/>
        <v>0</v>
      </c>
      <c r="AX32" s="59">
        <f ca="1" t="shared" si="1"/>
        <v>0</v>
      </c>
      <c r="AY32" s="29"/>
      <c r="AZ32" s="178">
        <f aca="true" t="shared" si="28" ref="AZ32:BB32">SUM(AZ32:AZ34)</f>
        <v>0</v>
      </c>
      <c r="BA32" s="59">
        <f ca="1" t="shared" si="2"/>
        <v>0</v>
      </c>
      <c r="BB32" s="178">
        <f ca="1" t="shared" si="28"/>
        <v>0</v>
      </c>
      <c r="BC32" s="59">
        <f ca="1" t="shared" si="3"/>
        <v>0</v>
      </c>
      <c r="BD32" s="178">
        <f aca="true" t="shared" si="29" ref="BD32">SUM(BD32:BD34)</f>
        <v>0</v>
      </c>
      <c r="BE32" s="59">
        <f ca="1" t="shared" si="4"/>
        <v>0</v>
      </c>
      <c r="BF32" s="178">
        <f aca="true" t="shared" si="30" ref="BF32">SUM(BF32:BF34)</f>
        <v>0</v>
      </c>
      <c r="BG32" s="59">
        <f ca="1" t="shared" si="5"/>
        <v>0</v>
      </c>
      <c r="BH32" s="29"/>
      <c r="BI32" s="8"/>
      <c r="BJ32" s="8"/>
      <c r="BK32" s="8"/>
      <c r="BL32" s="8"/>
      <c r="BM32" s="8"/>
      <c r="BN32" s="8"/>
      <c r="BO32" s="8"/>
      <c r="BP32" s="8"/>
      <c r="BQ32" s="8"/>
    </row>
    <row r="33" spans="2:69" ht="15">
      <c r="B33" s="287"/>
      <c r="C33" s="168"/>
      <c r="D33" s="175"/>
      <c r="E33" s="171"/>
      <c r="F33" s="257" t="str">
        <f>$E$32&amp;".1"</f>
        <v>1.4.2.1</v>
      </c>
      <c r="G33" s="171" t="s">
        <v>65</v>
      </c>
      <c r="H33" s="171"/>
      <c r="I33" s="263">
        <v>0</v>
      </c>
      <c r="J33" s="263">
        <v>0</v>
      </c>
      <c r="K33" s="263">
        <v>0</v>
      </c>
      <c r="L33" s="263">
        <v>0</v>
      </c>
      <c r="M33" s="263">
        <v>0</v>
      </c>
      <c r="N33" s="263">
        <v>0</v>
      </c>
      <c r="O33" s="263">
        <v>0</v>
      </c>
      <c r="P33" s="263">
        <v>0</v>
      </c>
      <c r="Q33" s="263">
        <v>0</v>
      </c>
      <c r="R33" s="263">
        <v>0</v>
      </c>
      <c r="S33" s="263">
        <v>0</v>
      </c>
      <c r="T33" s="263">
        <v>0</v>
      </c>
      <c r="U33" s="263">
        <v>0</v>
      </c>
      <c r="V33" s="263">
        <v>0</v>
      </c>
      <c r="W33" s="263">
        <v>0</v>
      </c>
      <c r="X33" s="263">
        <v>0</v>
      </c>
      <c r="Y33" s="263">
        <v>0</v>
      </c>
      <c r="Z33" s="263">
        <v>0</v>
      </c>
      <c r="AA33" s="263">
        <v>0</v>
      </c>
      <c r="AB33" s="263">
        <v>0</v>
      </c>
      <c r="AC33" s="263">
        <v>0</v>
      </c>
      <c r="AD33" s="263">
        <v>0</v>
      </c>
      <c r="AE33" s="263">
        <v>0</v>
      </c>
      <c r="AF33" s="263">
        <v>0</v>
      </c>
      <c r="AG33" s="263">
        <v>0</v>
      </c>
      <c r="AH33" s="263">
        <v>0</v>
      </c>
      <c r="AI33" s="263">
        <v>0</v>
      </c>
      <c r="AJ33" s="263">
        <v>0</v>
      </c>
      <c r="AK33" s="263">
        <v>0</v>
      </c>
      <c r="AL33" s="263">
        <v>0</v>
      </c>
      <c r="AM33" s="263">
        <v>0</v>
      </c>
      <c r="AN33" s="263">
        <v>0</v>
      </c>
      <c r="AO33" s="263">
        <v>0</v>
      </c>
      <c r="AP33" s="263">
        <v>0</v>
      </c>
      <c r="AQ33" s="263">
        <v>0</v>
      </c>
      <c r="AR33" s="263">
        <v>0</v>
      </c>
      <c r="AS33" s="263">
        <v>0</v>
      </c>
      <c r="AT33" s="263">
        <v>0</v>
      </c>
      <c r="AU33" s="263">
        <v>0</v>
      </c>
      <c r="AV33" s="263">
        <v>0</v>
      </c>
      <c r="AW33" s="163">
        <f t="shared" si="7"/>
        <v>0</v>
      </c>
      <c r="AX33" s="59">
        <f ca="1" t="shared" si="1"/>
        <v>0</v>
      </c>
      <c r="AY33" s="29"/>
      <c r="AZ33" s="263">
        <v>0</v>
      </c>
      <c r="BA33" s="59">
        <f ca="1" t="shared" si="2"/>
        <v>0</v>
      </c>
      <c r="BB33" s="263">
        <v>0</v>
      </c>
      <c r="BC33" s="59">
        <f ca="1" t="shared" si="3"/>
        <v>0</v>
      </c>
      <c r="BD33" s="263">
        <v>0</v>
      </c>
      <c r="BE33" s="59">
        <f ca="1" t="shared" si="4"/>
        <v>0</v>
      </c>
      <c r="BF33" s="263">
        <v>0</v>
      </c>
      <c r="BG33" s="59">
        <f ca="1" t="shared" si="5"/>
        <v>0</v>
      </c>
      <c r="BH33" s="29"/>
      <c r="BI33" s="8"/>
      <c r="BJ33" s="8"/>
      <c r="BK33" s="8"/>
      <c r="BL33" s="8"/>
      <c r="BM33" s="8"/>
      <c r="BN33" s="8"/>
      <c r="BO33" s="8"/>
      <c r="BP33" s="8"/>
      <c r="BQ33" s="8"/>
    </row>
    <row r="34" spans="2:69" ht="15">
      <c r="B34" s="287"/>
      <c r="C34" s="168"/>
      <c r="D34" s="175"/>
      <c r="E34" s="171"/>
      <c r="F34" s="257" t="str">
        <f>$E$32&amp;".2"</f>
        <v>1.4.2.2</v>
      </c>
      <c r="G34" s="171" t="s">
        <v>66</v>
      </c>
      <c r="H34" s="171"/>
      <c r="I34" s="172">
        <v>0</v>
      </c>
      <c r="J34" s="172">
        <v>0</v>
      </c>
      <c r="K34" s="172">
        <v>0</v>
      </c>
      <c r="L34" s="172">
        <v>0</v>
      </c>
      <c r="M34" s="172">
        <v>0</v>
      </c>
      <c r="N34" s="172">
        <v>0</v>
      </c>
      <c r="O34" s="172">
        <v>0</v>
      </c>
      <c r="P34" s="172">
        <v>0</v>
      </c>
      <c r="Q34" s="172">
        <v>0</v>
      </c>
      <c r="R34" s="172">
        <v>0</v>
      </c>
      <c r="S34" s="172">
        <v>0</v>
      </c>
      <c r="T34" s="172">
        <v>0</v>
      </c>
      <c r="U34" s="172">
        <v>0</v>
      </c>
      <c r="V34" s="172">
        <v>0</v>
      </c>
      <c r="W34" s="172">
        <v>0</v>
      </c>
      <c r="X34" s="172">
        <v>0</v>
      </c>
      <c r="Y34" s="172">
        <v>0</v>
      </c>
      <c r="Z34" s="172">
        <v>0</v>
      </c>
      <c r="AA34" s="172">
        <v>0</v>
      </c>
      <c r="AB34" s="172">
        <v>0</v>
      </c>
      <c r="AC34" s="172">
        <v>0</v>
      </c>
      <c r="AD34" s="172">
        <v>0</v>
      </c>
      <c r="AE34" s="172">
        <v>0</v>
      </c>
      <c r="AF34" s="172">
        <v>0</v>
      </c>
      <c r="AG34" s="172">
        <v>0</v>
      </c>
      <c r="AH34" s="172">
        <v>0</v>
      </c>
      <c r="AI34" s="172">
        <v>0</v>
      </c>
      <c r="AJ34" s="172">
        <v>0</v>
      </c>
      <c r="AK34" s="172">
        <v>0</v>
      </c>
      <c r="AL34" s="172">
        <v>0</v>
      </c>
      <c r="AM34" s="172">
        <v>0</v>
      </c>
      <c r="AN34" s="172">
        <v>0</v>
      </c>
      <c r="AO34" s="172">
        <v>0</v>
      </c>
      <c r="AP34" s="172">
        <v>0</v>
      </c>
      <c r="AQ34" s="172">
        <v>0</v>
      </c>
      <c r="AR34" s="172">
        <v>0</v>
      </c>
      <c r="AS34" s="172">
        <v>0</v>
      </c>
      <c r="AT34" s="172">
        <v>0</v>
      </c>
      <c r="AU34" s="172">
        <v>0</v>
      </c>
      <c r="AV34" s="172">
        <v>0</v>
      </c>
      <c r="AW34" s="163">
        <f t="shared" si="7"/>
        <v>0</v>
      </c>
      <c r="AX34" s="59">
        <f ca="1" t="shared" si="1"/>
        <v>0</v>
      </c>
      <c r="AY34" s="29"/>
      <c r="AZ34" s="172">
        <v>0</v>
      </c>
      <c r="BA34" s="59">
        <f ca="1" t="shared" si="2"/>
        <v>0</v>
      </c>
      <c r="BB34" s="172">
        <v>0</v>
      </c>
      <c r="BC34" s="59">
        <f ca="1" t="shared" si="3"/>
        <v>0</v>
      </c>
      <c r="BD34" s="172">
        <v>0</v>
      </c>
      <c r="BE34" s="59">
        <f ca="1" t="shared" si="4"/>
        <v>0</v>
      </c>
      <c r="BF34" s="172">
        <v>0</v>
      </c>
      <c r="BG34" s="59">
        <f ca="1" t="shared" si="5"/>
        <v>0</v>
      </c>
      <c r="BH34" s="29"/>
      <c r="BI34" s="8"/>
      <c r="BJ34" s="8"/>
      <c r="BK34" s="8"/>
      <c r="BL34" s="8"/>
      <c r="BM34" s="8"/>
      <c r="BN34" s="8"/>
      <c r="BO34" s="8"/>
      <c r="BP34" s="8"/>
      <c r="BQ34" s="8"/>
    </row>
    <row r="35" spans="2:69" ht="15">
      <c r="B35" s="287"/>
      <c r="C35" s="258"/>
      <c r="D35" s="247">
        <v>1.5</v>
      </c>
      <c r="E35" s="244" t="s">
        <v>68</v>
      </c>
      <c r="F35" s="244"/>
      <c r="G35" s="240"/>
      <c r="H35" s="240"/>
      <c r="I35" s="259">
        <v>0</v>
      </c>
      <c r="J35" s="259">
        <v>0</v>
      </c>
      <c r="K35" s="259">
        <v>0</v>
      </c>
      <c r="L35" s="259">
        <v>0</v>
      </c>
      <c r="M35" s="259">
        <v>0</v>
      </c>
      <c r="N35" s="259">
        <v>0</v>
      </c>
      <c r="O35" s="259">
        <v>0</v>
      </c>
      <c r="P35" s="259">
        <v>0</v>
      </c>
      <c r="Q35" s="259">
        <v>0</v>
      </c>
      <c r="R35" s="259">
        <v>0</v>
      </c>
      <c r="S35" s="259">
        <v>0</v>
      </c>
      <c r="T35" s="259">
        <v>0</v>
      </c>
      <c r="U35" s="259">
        <v>0</v>
      </c>
      <c r="V35" s="259">
        <v>0</v>
      </c>
      <c r="W35" s="259">
        <v>0</v>
      </c>
      <c r="X35" s="259">
        <v>0</v>
      </c>
      <c r="Y35" s="259">
        <v>0</v>
      </c>
      <c r="Z35" s="259">
        <v>0</v>
      </c>
      <c r="AA35" s="259">
        <v>0</v>
      </c>
      <c r="AB35" s="259">
        <v>0</v>
      </c>
      <c r="AC35" s="259">
        <v>0</v>
      </c>
      <c r="AD35" s="259">
        <v>0</v>
      </c>
      <c r="AE35" s="259">
        <v>0</v>
      </c>
      <c r="AF35" s="259">
        <v>0</v>
      </c>
      <c r="AG35" s="259">
        <v>0</v>
      </c>
      <c r="AH35" s="259">
        <v>0</v>
      </c>
      <c r="AI35" s="259">
        <v>0</v>
      </c>
      <c r="AJ35" s="259">
        <v>0</v>
      </c>
      <c r="AK35" s="259">
        <v>0</v>
      </c>
      <c r="AL35" s="259">
        <v>0</v>
      </c>
      <c r="AM35" s="259">
        <v>0</v>
      </c>
      <c r="AN35" s="259">
        <v>0</v>
      </c>
      <c r="AO35" s="259">
        <v>0</v>
      </c>
      <c r="AP35" s="259">
        <v>0</v>
      </c>
      <c r="AQ35" s="259">
        <v>0</v>
      </c>
      <c r="AR35" s="259">
        <v>0</v>
      </c>
      <c r="AS35" s="259">
        <v>0</v>
      </c>
      <c r="AT35" s="259">
        <v>0</v>
      </c>
      <c r="AU35" s="259">
        <v>0</v>
      </c>
      <c r="AV35" s="259">
        <v>0</v>
      </c>
      <c r="AW35" s="163">
        <f t="shared" si="7"/>
        <v>0</v>
      </c>
      <c r="AX35" s="59">
        <f ca="1" t="shared" si="1"/>
        <v>0</v>
      </c>
      <c r="AY35" s="29"/>
      <c r="AZ35" s="259">
        <v>0</v>
      </c>
      <c r="BA35" s="59">
        <f ca="1" t="shared" si="2"/>
        <v>0</v>
      </c>
      <c r="BB35" s="259">
        <v>0</v>
      </c>
      <c r="BC35" s="59">
        <f ca="1" t="shared" si="3"/>
        <v>0</v>
      </c>
      <c r="BD35" s="259">
        <v>0</v>
      </c>
      <c r="BE35" s="59">
        <f ca="1" t="shared" si="4"/>
        <v>0</v>
      </c>
      <c r="BF35" s="259">
        <v>0</v>
      </c>
      <c r="BG35" s="59">
        <f ca="1" t="shared" si="5"/>
        <v>0</v>
      </c>
      <c r="BH35" s="29"/>
      <c r="BI35" s="8"/>
      <c r="BJ35" s="8"/>
      <c r="BK35" s="8"/>
      <c r="BL35" s="8"/>
      <c r="BM35" s="8"/>
      <c r="BN35" s="8"/>
      <c r="BO35" s="8"/>
      <c r="BP35" s="8"/>
      <c r="BQ35" s="8"/>
    </row>
    <row r="36" spans="2:69" ht="15">
      <c r="B36" s="287" t="s">
        <v>47</v>
      </c>
      <c r="C36" s="176">
        <v>4</v>
      </c>
      <c r="D36" s="161"/>
      <c r="E36" s="162" t="s">
        <v>81</v>
      </c>
      <c r="F36" s="162"/>
      <c r="G36" s="162"/>
      <c r="H36" s="162"/>
      <c r="I36" s="163">
        <f>SUM(I37,I45,I52)</f>
        <v>0</v>
      </c>
      <c r="J36" s="163">
        <f aca="true" t="shared" si="31" ref="J36:AV36">SUM(J37,J45,J52)</f>
        <v>0</v>
      </c>
      <c r="K36" s="163">
        <f t="shared" si="31"/>
        <v>0</v>
      </c>
      <c r="L36" s="163">
        <f t="shared" si="31"/>
        <v>0</v>
      </c>
      <c r="M36" s="163">
        <f t="shared" si="31"/>
        <v>0</v>
      </c>
      <c r="N36" s="163">
        <f t="shared" si="31"/>
        <v>0</v>
      </c>
      <c r="O36" s="163">
        <f t="shared" si="31"/>
        <v>0</v>
      </c>
      <c r="P36" s="163">
        <f t="shared" si="31"/>
        <v>0</v>
      </c>
      <c r="Q36" s="163">
        <f t="shared" si="31"/>
        <v>0</v>
      </c>
      <c r="R36" s="163">
        <f t="shared" si="31"/>
        <v>0</v>
      </c>
      <c r="S36" s="163">
        <f t="shared" si="31"/>
        <v>0</v>
      </c>
      <c r="T36" s="163">
        <f t="shared" si="31"/>
        <v>0</v>
      </c>
      <c r="U36" s="163">
        <f t="shared" si="31"/>
        <v>0</v>
      </c>
      <c r="V36" s="163">
        <f t="shared" si="31"/>
        <v>0</v>
      </c>
      <c r="W36" s="163">
        <f t="shared" si="31"/>
        <v>0</v>
      </c>
      <c r="X36" s="163">
        <f t="shared" si="31"/>
        <v>0</v>
      </c>
      <c r="Y36" s="163">
        <f t="shared" si="31"/>
        <v>0</v>
      </c>
      <c r="Z36" s="163">
        <f t="shared" si="31"/>
        <v>0</v>
      </c>
      <c r="AA36" s="163">
        <f t="shared" si="31"/>
        <v>0</v>
      </c>
      <c r="AB36" s="163">
        <f t="shared" si="31"/>
        <v>0</v>
      </c>
      <c r="AC36" s="163">
        <f t="shared" si="31"/>
        <v>0</v>
      </c>
      <c r="AD36" s="163">
        <f t="shared" si="31"/>
        <v>0</v>
      </c>
      <c r="AE36" s="163">
        <f t="shared" si="31"/>
        <v>0</v>
      </c>
      <c r="AF36" s="163">
        <f t="shared" si="31"/>
        <v>0</v>
      </c>
      <c r="AG36" s="163">
        <f t="shared" si="31"/>
        <v>0</v>
      </c>
      <c r="AH36" s="163">
        <f t="shared" si="31"/>
        <v>0</v>
      </c>
      <c r="AI36" s="163">
        <f t="shared" si="31"/>
        <v>0</v>
      </c>
      <c r="AJ36" s="163">
        <f t="shared" si="31"/>
        <v>0</v>
      </c>
      <c r="AK36" s="163">
        <f t="shared" si="31"/>
        <v>0</v>
      </c>
      <c r="AL36" s="163">
        <f t="shared" si="31"/>
        <v>0</v>
      </c>
      <c r="AM36" s="163">
        <f t="shared" si="31"/>
        <v>0</v>
      </c>
      <c r="AN36" s="163">
        <f t="shared" si="31"/>
        <v>0</v>
      </c>
      <c r="AO36" s="163">
        <f t="shared" si="31"/>
        <v>0</v>
      </c>
      <c r="AP36" s="163">
        <f t="shared" si="31"/>
        <v>0</v>
      </c>
      <c r="AQ36" s="163">
        <f t="shared" si="31"/>
        <v>0</v>
      </c>
      <c r="AR36" s="163">
        <f t="shared" si="31"/>
        <v>0</v>
      </c>
      <c r="AS36" s="163">
        <f t="shared" si="31"/>
        <v>0</v>
      </c>
      <c r="AT36" s="163">
        <f t="shared" si="31"/>
        <v>0</v>
      </c>
      <c r="AU36" s="163">
        <f t="shared" si="31"/>
        <v>0</v>
      </c>
      <c r="AV36" s="163">
        <f t="shared" si="31"/>
        <v>0</v>
      </c>
      <c r="AW36" s="163">
        <f t="shared" si="7"/>
        <v>0</v>
      </c>
      <c r="AX36" s="59">
        <f ca="1" t="shared" si="1"/>
        <v>0</v>
      </c>
      <c r="AY36" s="35"/>
      <c r="AZ36" s="163">
        <f aca="true" t="shared" si="32" ref="AZ36">SUM(AZ37,AZ45,AZ52)</f>
        <v>0</v>
      </c>
      <c r="BA36" s="59">
        <f ca="1" t="shared" si="2"/>
        <v>0</v>
      </c>
      <c r="BB36" s="163">
        <f aca="true" t="shared" si="33" ref="BB36">SUM(BB37,BB45,BB52)</f>
        <v>0</v>
      </c>
      <c r="BC36" s="59">
        <f ca="1" t="shared" si="3"/>
        <v>0</v>
      </c>
      <c r="BD36" s="163">
        <f aca="true" t="shared" si="34" ref="BD36">SUM(BD37,BD45,BD52)</f>
        <v>0</v>
      </c>
      <c r="BE36" s="59">
        <f ca="1" t="shared" si="4"/>
        <v>0</v>
      </c>
      <c r="BF36" s="163">
        <f aca="true" t="shared" si="35" ref="BF36">SUM(BF37,BF45,BF52)</f>
        <v>0</v>
      </c>
      <c r="BG36" s="59">
        <f ca="1" t="shared" si="5"/>
        <v>0</v>
      </c>
      <c r="BH36" s="35"/>
      <c r="BI36" s="7"/>
      <c r="BJ36" s="7"/>
      <c r="BK36" s="7"/>
      <c r="BL36" s="7"/>
      <c r="BM36" s="7"/>
      <c r="BN36" s="7"/>
      <c r="BO36" s="7"/>
      <c r="BP36" s="7"/>
      <c r="BQ36" s="7"/>
    </row>
    <row r="37" spans="2:69" ht="15">
      <c r="B37" s="287"/>
      <c r="C37" s="180"/>
      <c r="D37" s="181" t="str">
        <f>C36&amp;".1"</f>
        <v>4.1</v>
      </c>
      <c r="E37" s="171" t="s">
        <v>82</v>
      </c>
      <c r="F37" s="135"/>
      <c r="G37" s="171"/>
      <c r="H37" s="171"/>
      <c r="I37" s="163">
        <f>SUM(I38:I41)</f>
        <v>0</v>
      </c>
      <c r="J37" s="163">
        <f aca="true" t="shared" si="36" ref="J37:AV37">SUM(J38:J41)</f>
        <v>0</v>
      </c>
      <c r="K37" s="163">
        <f t="shared" si="36"/>
        <v>0</v>
      </c>
      <c r="L37" s="163">
        <f t="shared" si="36"/>
        <v>0</v>
      </c>
      <c r="M37" s="163">
        <f t="shared" si="36"/>
        <v>0</v>
      </c>
      <c r="N37" s="163">
        <f t="shared" si="36"/>
        <v>0</v>
      </c>
      <c r="O37" s="163">
        <f t="shared" si="36"/>
        <v>0</v>
      </c>
      <c r="P37" s="163">
        <f t="shared" si="36"/>
        <v>0</v>
      </c>
      <c r="Q37" s="163">
        <f t="shared" si="36"/>
        <v>0</v>
      </c>
      <c r="R37" s="163">
        <f t="shared" si="36"/>
        <v>0</v>
      </c>
      <c r="S37" s="163">
        <f t="shared" si="36"/>
        <v>0</v>
      </c>
      <c r="T37" s="163">
        <f t="shared" si="36"/>
        <v>0</v>
      </c>
      <c r="U37" s="163">
        <f t="shared" si="36"/>
        <v>0</v>
      </c>
      <c r="V37" s="163">
        <f t="shared" si="36"/>
        <v>0</v>
      </c>
      <c r="W37" s="163">
        <f t="shared" si="36"/>
        <v>0</v>
      </c>
      <c r="X37" s="163">
        <f t="shared" si="36"/>
        <v>0</v>
      </c>
      <c r="Y37" s="163">
        <f t="shared" si="36"/>
        <v>0</v>
      </c>
      <c r="Z37" s="163">
        <f t="shared" si="36"/>
        <v>0</v>
      </c>
      <c r="AA37" s="163">
        <f t="shared" si="36"/>
        <v>0</v>
      </c>
      <c r="AB37" s="163">
        <f t="shared" si="36"/>
        <v>0</v>
      </c>
      <c r="AC37" s="163">
        <f t="shared" si="36"/>
        <v>0</v>
      </c>
      <c r="AD37" s="163">
        <f t="shared" si="36"/>
        <v>0</v>
      </c>
      <c r="AE37" s="163">
        <f t="shared" si="36"/>
        <v>0</v>
      </c>
      <c r="AF37" s="163">
        <f t="shared" si="36"/>
        <v>0</v>
      </c>
      <c r="AG37" s="163">
        <f t="shared" si="36"/>
        <v>0</v>
      </c>
      <c r="AH37" s="163">
        <f t="shared" si="36"/>
        <v>0</v>
      </c>
      <c r="AI37" s="163">
        <f t="shared" si="36"/>
        <v>0</v>
      </c>
      <c r="AJ37" s="163">
        <f t="shared" si="36"/>
        <v>0</v>
      </c>
      <c r="AK37" s="163">
        <f t="shared" si="36"/>
        <v>0</v>
      </c>
      <c r="AL37" s="163">
        <f t="shared" si="36"/>
        <v>0</v>
      </c>
      <c r="AM37" s="163">
        <f t="shared" si="36"/>
        <v>0</v>
      </c>
      <c r="AN37" s="163">
        <f t="shared" si="36"/>
        <v>0</v>
      </c>
      <c r="AO37" s="163">
        <f t="shared" si="36"/>
        <v>0</v>
      </c>
      <c r="AP37" s="163">
        <f t="shared" si="36"/>
        <v>0</v>
      </c>
      <c r="AQ37" s="163">
        <f t="shared" si="36"/>
        <v>0</v>
      </c>
      <c r="AR37" s="163">
        <f t="shared" si="36"/>
        <v>0</v>
      </c>
      <c r="AS37" s="163">
        <f t="shared" si="36"/>
        <v>0</v>
      </c>
      <c r="AT37" s="163">
        <f t="shared" si="36"/>
        <v>0</v>
      </c>
      <c r="AU37" s="163">
        <f t="shared" si="36"/>
        <v>0</v>
      </c>
      <c r="AV37" s="163">
        <f t="shared" si="36"/>
        <v>0</v>
      </c>
      <c r="AW37" s="163">
        <f t="shared" si="7"/>
        <v>0</v>
      </c>
      <c r="AX37" s="59">
        <f ca="1" t="shared" si="1"/>
        <v>0</v>
      </c>
      <c r="AY37" s="35"/>
      <c r="AZ37" s="163">
        <f aca="true" t="shared" si="37" ref="AZ37">SUM(AZ38:AZ41)</f>
        <v>0</v>
      </c>
      <c r="BA37" s="59">
        <f ca="1" t="shared" si="2"/>
        <v>0</v>
      </c>
      <c r="BB37" s="163">
        <f aca="true" t="shared" si="38" ref="BB37">SUM(BB38:BB41)</f>
        <v>0</v>
      </c>
      <c r="BC37" s="59">
        <f ca="1" t="shared" si="3"/>
        <v>0</v>
      </c>
      <c r="BD37" s="163">
        <f aca="true" t="shared" si="39" ref="BD37">SUM(BD38:BD41)</f>
        <v>0</v>
      </c>
      <c r="BE37" s="59">
        <f ca="1" t="shared" si="4"/>
        <v>0</v>
      </c>
      <c r="BF37" s="163">
        <f aca="true" t="shared" si="40" ref="BF37">SUM(BF38:BF41)</f>
        <v>0</v>
      </c>
      <c r="BG37" s="59">
        <f ca="1" t="shared" si="5"/>
        <v>0</v>
      </c>
      <c r="BH37" s="35"/>
      <c r="BI37" s="7"/>
      <c r="BJ37" s="7"/>
      <c r="BK37" s="7"/>
      <c r="BL37" s="7"/>
      <c r="BM37" s="7"/>
      <c r="BN37" s="7"/>
      <c r="BO37" s="7"/>
      <c r="BP37" s="7"/>
      <c r="BQ37" s="7"/>
    </row>
    <row r="38" spans="2:69" ht="15">
      <c r="B38" s="287"/>
      <c r="C38" s="180"/>
      <c r="D38" s="181"/>
      <c r="E38" s="170" t="str">
        <f>D37&amp;".1"</f>
        <v>4.1.1</v>
      </c>
      <c r="F38" s="171" t="s">
        <v>83</v>
      </c>
      <c r="G38" s="171"/>
      <c r="H38" s="171"/>
      <c r="I38" s="172">
        <v>0</v>
      </c>
      <c r="J38" s="172">
        <v>0</v>
      </c>
      <c r="K38" s="172">
        <v>0</v>
      </c>
      <c r="L38" s="172">
        <v>0</v>
      </c>
      <c r="M38" s="172">
        <v>0</v>
      </c>
      <c r="N38" s="172">
        <v>0</v>
      </c>
      <c r="O38" s="172">
        <v>0</v>
      </c>
      <c r="P38" s="172">
        <v>0</v>
      </c>
      <c r="Q38" s="172">
        <v>0</v>
      </c>
      <c r="R38" s="172">
        <v>0</v>
      </c>
      <c r="S38" s="172">
        <v>0</v>
      </c>
      <c r="T38" s="172">
        <v>0</v>
      </c>
      <c r="U38" s="172">
        <v>0</v>
      </c>
      <c r="V38" s="172">
        <v>0</v>
      </c>
      <c r="W38" s="172">
        <v>0</v>
      </c>
      <c r="X38" s="172">
        <v>0</v>
      </c>
      <c r="Y38" s="172">
        <v>0</v>
      </c>
      <c r="Z38" s="172">
        <v>0</v>
      </c>
      <c r="AA38" s="172">
        <v>0</v>
      </c>
      <c r="AB38" s="172">
        <v>0</v>
      </c>
      <c r="AC38" s="172">
        <v>0</v>
      </c>
      <c r="AD38" s="172">
        <v>0</v>
      </c>
      <c r="AE38" s="172">
        <v>0</v>
      </c>
      <c r="AF38" s="172">
        <v>0</v>
      </c>
      <c r="AG38" s="172">
        <v>0</v>
      </c>
      <c r="AH38" s="172">
        <v>0</v>
      </c>
      <c r="AI38" s="172">
        <v>0</v>
      </c>
      <c r="AJ38" s="172">
        <v>0</v>
      </c>
      <c r="AK38" s="172">
        <v>0</v>
      </c>
      <c r="AL38" s="172">
        <v>0</v>
      </c>
      <c r="AM38" s="172">
        <v>0</v>
      </c>
      <c r="AN38" s="172">
        <v>0</v>
      </c>
      <c r="AO38" s="172">
        <v>0</v>
      </c>
      <c r="AP38" s="172">
        <v>0</v>
      </c>
      <c r="AQ38" s="172">
        <v>0</v>
      </c>
      <c r="AR38" s="172">
        <v>0</v>
      </c>
      <c r="AS38" s="172">
        <v>0</v>
      </c>
      <c r="AT38" s="172">
        <v>0</v>
      </c>
      <c r="AU38" s="172">
        <v>0</v>
      </c>
      <c r="AV38" s="172">
        <v>0</v>
      </c>
      <c r="AW38" s="163">
        <f t="shared" si="7"/>
        <v>0</v>
      </c>
      <c r="AX38" s="59">
        <f ca="1" t="shared" si="1"/>
        <v>0</v>
      </c>
      <c r="AY38" s="29"/>
      <c r="AZ38" s="172">
        <v>0</v>
      </c>
      <c r="BA38" s="59">
        <f ca="1" t="shared" si="2"/>
        <v>0</v>
      </c>
      <c r="BB38" s="172">
        <v>0</v>
      </c>
      <c r="BC38" s="59">
        <f ca="1" t="shared" si="3"/>
        <v>0</v>
      </c>
      <c r="BD38" s="172">
        <v>0</v>
      </c>
      <c r="BE38" s="59">
        <f ca="1" t="shared" si="4"/>
        <v>0</v>
      </c>
      <c r="BF38" s="172">
        <v>0</v>
      </c>
      <c r="BG38" s="59">
        <f ca="1" t="shared" si="5"/>
        <v>0</v>
      </c>
      <c r="BH38" s="29"/>
      <c r="BI38" s="8"/>
      <c r="BJ38" s="8"/>
      <c r="BK38" s="8"/>
      <c r="BL38" s="8"/>
      <c r="BM38" s="8"/>
      <c r="BN38" s="8"/>
      <c r="BO38" s="8"/>
      <c r="BP38" s="8"/>
      <c r="BQ38" s="8"/>
    </row>
    <row r="39" spans="2:69" ht="15">
      <c r="B39" s="287"/>
      <c r="C39" s="180"/>
      <c r="D39" s="181"/>
      <c r="E39" s="170" t="str">
        <f>$D$37&amp;".2"</f>
        <v>4.1.2</v>
      </c>
      <c r="F39" s="171" t="s">
        <v>84</v>
      </c>
      <c r="G39" s="171"/>
      <c r="H39" s="171"/>
      <c r="I39" s="172">
        <v>0</v>
      </c>
      <c r="J39" s="172">
        <v>0</v>
      </c>
      <c r="K39" s="172">
        <v>0</v>
      </c>
      <c r="L39" s="172">
        <v>0</v>
      </c>
      <c r="M39" s="172">
        <v>0</v>
      </c>
      <c r="N39" s="172">
        <v>0</v>
      </c>
      <c r="O39" s="172">
        <v>0</v>
      </c>
      <c r="P39" s="172">
        <v>0</v>
      </c>
      <c r="Q39" s="172">
        <v>0</v>
      </c>
      <c r="R39" s="172">
        <v>0</v>
      </c>
      <c r="S39" s="172">
        <v>0</v>
      </c>
      <c r="T39" s="172">
        <v>0</v>
      </c>
      <c r="U39" s="172">
        <v>0</v>
      </c>
      <c r="V39" s="172">
        <v>0</v>
      </c>
      <c r="W39" s="172">
        <v>0</v>
      </c>
      <c r="X39" s="172">
        <v>0</v>
      </c>
      <c r="Y39" s="172">
        <v>0</v>
      </c>
      <c r="Z39" s="172">
        <v>0</v>
      </c>
      <c r="AA39" s="172">
        <v>0</v>
      </c>
      <c r="AB39" s="172">
        <v>0</v>
      </c>
      <c r="AC39" s="172">
        <v>0</v>
      </c>
      <c r="AD39" s="172">
        <v>0</v>
      </c>
      <c r="AE39" s="172">
        <v>0</v>
      </c>
      <c r="AF39" s="172">
        <v>0</v>
      </c>
      <c r="AG39" s="172">
        <v>0</v>
      </c>
      <c r="AH39" s="172">
        <v>0</v>
      </c>
      <c r="AI39" s="172">
        <v>0</v>
      </c>
      <c r="AJ39" s="172">
        <v>0</v>
      </c>
      <c r="AK39" s="172">
        <v>0</v>
      </c>
      <c r="AL39" s="172">
        <v>0</v>
      </c>
      <c r="AM39" s="172">
        <v>0</v>
      </c>
      <c r="AN39" s="172">
        <v>0</v>
      </c>
      <c r="AO39" s="172">
        <v>0</v>
      </c>
      <c r="AP39" s="172">
        <v>0</v>
      </c>
      <c r="AQ39" s="172">
        <v>0</v>
      </c>
      <c r="AR39" s="172">
        <v>0</v>
      </c>
      <c r="AS39" s="172">
        <v>0</v>
      </c>
      <c r="AT39" s="172">
        <v>0</v>
      </c>
      <c r="AU39" s="172">
        <v>0</v>
      </c>
      <c r="AV39" s="172">
        <v>0</v>
      </c>
      <c r="AW39" s="163">
        <f t="shared" si="7"/>
        <v>0</v>
      </c>
      <c r="AX39" s="59">
        <f ca="1" t="shared" si="1"/>
        <v>0</v>
      </c>
      <c r="AY39" s="29"/>
      <c r="AZ39" s="172">
        <v>0</v>
      </c>
      <c r="BA39" s="59">
        <f ca="1" t="shared" si="2"/>
        <v>0</v>
      </c>
      <c r="BB39" s="172">
        <v>0</v>
      </c>
      <c r="BC39" s="59">
        <f ca="1" t="shared" si="3"/>
        <v>0</v>
      </c>
      <c r="BD39" s="172">
        <v>0</v>
      </c>
      <c r="BE39" s="59">
        <f ca="1" t="shared" si="4"/>
        <v>0</v>
      </c>
      <c r="BF39" s="172">
        <v>0</v>
      </c>
      <c r="BG39" s="59">
        <f ca="1" t="shared" si="5"/>
        <v>0</v>
      </c>
      <c r="BH39" s="29"/>
      <c r="BI39" s="8"/>
      <c r="BJ39" s="8"/>
      <c r="BK39" s="8"/>
      <c r="BL39" s="8"/>
      <c r="BM39" s="8"/>
      <c r="BN39" s="8"/>
      <c r="BO39" s="8"/>
      <c r="BP39" s="8"/>
      <c r="BQ39" s="8"/>
    </row>
    <row r="40" spans="2:69" ht="15">
      <c r="B40" s="287"/>
      <c r="C40" s="180"/>
      <c r="D40" s="181"/>
      <c r="E40" s="170" t="str">
        <f>$D$37&amp;".3"</f>
        <v>4.1.3</v>
      </c>
      <c r="F40" s="171" t="s">
        <v>85</v>
      </c>
      <c r="G40" s="171"/>
      <c r="H40" s="171"/>
      <c r="I40" s="172">
        <v>0</v>
      </c>
      <c r="J40" s="172">
        <v>0</v>
      </c>
      <c r="K40" s="172">
        <v>0</v>
      </c>
      <c r="L40" s="172">
        <v>0</v>
      </c>
      <c r="M40" s="172">
        <v>0</v>
      </c>
      <c r="N40" s="172">
        <v>0</v>
      </c>
      <c r="O40" s="172">
        <v>0</v>
      </c>
      <c r="P40" s="172">
        <v>0</v>
      </c>
      <c r="Q40" s="172">
        <v>0</v>
      </c>
      <c r="R40" s="172">
        <v>0</v>
      </c>
      <c r="S40" s="172">
        <v>0</v>
      </c>
      <c r="T40" s="172">
        <v>0</v>
      </c>
      <c r="U40" s="172">
        <v>0</v>
      </c>
      <c r="V40" s="172">
        <v>0</v>
      </c>
      <c r="W40" s="172">
        <v>0</v>
      </c>
      <c r="X40" s="172">
        <v>0</v>
      </c>
      <c r="Y40" s="172">
        <v>0</v>
      </c>
      <c r="Z40" s="172">
        <v>0</v>
      </c>
      <c r="AA40" s="172">
        <v>0</v>
      </c>
      <c r="AB40" s="172">
        <v>0</v>
      </c>
      <c r="AC40" s="172">
        <v>0</v>
      </c>
      <c r="AD40" s="172">
        <v>0</v>
      </c>
      <c r="AE40" s="172">
        <v>0</v>
      </c>
      <c r="AF40" s="172">
        <v>0</v>
      </c>
      <c r="AG40" s="172">
        <v>0</v>
      </c>
      <c r="AH40" s="172">
        <v>0</v>
      </c>
      <c r="AI40" s="172">
        <v>0</v>
      </c>
      <c r="AJ40" s="172">
        <v>0</v>
      </c>
      <c r="AK40" s="172">
        <v>0</v>
      </c>
      <c r="AL40" s="172">
        <v>0</v>
      </c>
      <c r="AM40" s="172">
        <v>0</v>
      </c>
      <c r="AN40" s="172">
        <v>0</v>
      </c>
      <c r="AO40" s="172">
        <v>0</v>
      </c>
      <c r="AP40" s="172">
        <v>0</v>
      </c>
      <c r="AQ40" s="172">
        <v>0</v>
      </c>
      <c r="AR40" s="172">
        <v>0</v>
      </c>
      <c r="AS40" s="172">
        <v>0</v>
      </c>
      <c r="AT40" s="172">
        <v>0</v>
      </c>
      <c r="AU40" s="172">
        <v>0</v>
      </c>
      <c r="AV40" s="172">
        <v>0</v>
      </c>
      <c r="AW40" s="163">
        <f t="shared" si="7"/>
        <v>0</v>
      </c>
      <c r="AX40" s="59">
        <f ca="1" t="shared" si="1"/>
        <v>0</v>
      </c>
      <c r="AY40" s="29"/>
      <c r="AZ40" s="172">
        <v>0</v>
      </c>
      <c r="BA40" s="59">
        <f ca="1" t="shared" si="2"/>
        <v>0</v>
      </c>
      <c r="BB40" s="172">
        <v>0</v>
      </c>
      <c r="BC40" s="59">
        <f ca="1" t="shared" si="3"/>
        <v>0</v>
      </c>
      <c r="BD40" s="172">
        <v>0</v>
      </c>
      <c r="BE40" s="59">
        <f ca="1" t="shared" si="4"/>
        <v>0</v>
      </c>
      <c r="BF40" s="172">
        <v>0</v>
      </c>
      <c r="BG40" s="59">
        <f ca="1" t="shared" si="5"/>
        <v>0</v>
      </c>
      <c r="BH40" s="29"/>
      <c r="BI40" s="8"/>
      <c r="BJ40" s="8"/>
      <c r="BK40" s="8"/>
      <c r="BL40" s="8"/>
      <c r="BM40" s="8"/>
      <c r="BN40" s="8"/>
      <c r="BO40" s="8"/>
      <c r="BP40" s="8"/>
      <c r="BQ40" s="8"/>
    </row>
    <row r="41" spans="2:69" ht="15">
      <c r="B41" s="287"/>
      <c r="C41" s="180"/>
      <c r="D41" s="181"/>
      <c r="E41" s="170" t="str">
        <f>$D$37&amp;".4"</f>
        <v>4.1.4</v>
      </c>
      <c r="F41" s="171" t="s">
        <v>86</v>
      </c>
      <c r="G41" s="171"/>
      <c r="H41" s="171"/>
      <c r="I41" s="178">
        <f>SUM(I42:I44)</f>
        <v>0</v>
      </c>
      <c r="J41" s="178">
        <f aca="true" t="shared" si="41" ref="J41:AV41">SUM(J42:J44)</f>
        <v>0</v>
      </c>
      <c r="K41" s="178">
        <f t="shared" si="41"/>
        <v>0</v>
      </c>
      <c r="L41" s="178">
        <f t="shared" si="41"/>
        <v>0</v>
      </c>
      <c r="M41" s="178">
        <f t="shared" si="41"/>
        <v>0</v>
      </c>
      <c r="N41" s="178">
        <f t="shared" si="41"/>
        <v>0</v>
      </c>
      <c r="O41" s="178">
        <f t="shared" si="41"/>
        <v>0</v>
      </c>
      <c r="P41" s="178">
        <f t="shared" si="41"/>
        <v>0</v>
      </c>
      <c r="Q41" s="178">
        <f t="shared" si="41"/>
        <v>0</v>
      </c>
      <c r="R41" s="178">
        <f t="shared" si="41"/>
        <v>0</v>
      </c>
      <c r="S41" s="178">
        <f t="shared" si="41"/>
        <v>0</v>
      </c>
      <c r="T41" s="178">
        <f t="shared" si="41"/>
        <v>0</v>
      </c>
      <c r="U41" s="178">
        <f t="shared" si="41"/>
        <v>0</v>
      </c>
      <c r="V41" s="178">
        <f t="shared" si="41"/>
        <v>0</v>
      </c>
      <c r="W41" s="178">
        <f t="shared" si="41"/>
        <v>0</v>
      </c>
      <c r="X41" s="178">
        <f t="shared" si="41"/>
        <v>0</v>
      </c>
      <c r="Y41" s="178">
        <f t="shared" si="41"/>
        <v>0</v>
      </c>
      <c r="Z41" s="178">
        <f t="shared" si="41"/>
        <v>0</v>
      </c>
      <c r="AA41" s="178">
        <f t="shared" si="41"/>
        <v>0</v>
      </c>
      <c r="AB41" s="178">
        <f t="shared" si="41"/>
        <v>0</v>
      </c>
      <c r="AC41" s="178">
        <f t="shared" si="41"/>
        <v>0</v>
      </c>
      <c r="AD41" s="178">
        <f t="shared" si="41"/>
        <v>0</v>
      </c>
      <c r="AE41" s="178">
        <f t="shared" si="41"/>
        <v>0</v>
      </c>
      <c r="AF41" s="178">
        <f t="shared" si="41"/>
        <v>0</v>
      </c>
      <c r="AG41" s="178">
        <f t="shared" si="41"/>
        <v>0</v>
      </c>
      <c r="AH41" s="178">
        <f t="shared" si="41"/>
        <v>0</v>
      </c>
      <c r="AI41" s="178">
        <f t="shared" si="41"/>
        <v>0</v>
      </c>
      <c r="AJ41" s="178">
        <f t="shared" si="41"/>
        <v>0</v>
      </c>
      <c r="AK41" s="178">
        <f t="shared" si="41"/>
        <v>0</v>
      </c>
      <c r="AL41" s="178">
        <f t="shared" si="41"/>
        <v>0</v>
      </c>
      <c r="AM41" s="178">
        <f t="shared" si="41"/>
        <v>0</v>
      </c>
      <c r="AN41" s="178">
        <f t="shared" si="41"/>
        <v>0</v>
      </c>
      <c r="AO41" s="178">
        <f t="shared" si="41"/>
        <v>0</v>
      </c>
      <c r="AP41" s="178">
        <f t="shared" si="41"/>
        <v>0</v>
      </c>
      <c r="AQ41" s="178">
        <f t="shared" si="41"/>
        <v>0</v>
      </c>
      <c r="AR41" s="178">
        <f t="shared" si="41"/>
        <v>0</v>
      </c>
      <c r="AS41" s="178">
        <f t="shared" si="41"/>
        <v>0</v>
      </c>
      <c r="AT41" s="178">
        <f t="shared" si="41"/>
        <v>0</v>
      </c>
      <c r="AU41" s="178">
        <f t="shared" si="41"/>
        <v>0</v>
      </c>
      <c r="AV41" s="178">
        <f t="shared" si="41"/>
        <v>0</v>
      </c>
      <c r="AW41" s="163">
        <f t="shared" si="7"/>
        <v>0</v>
      </c>
      <c r="AX41" s="59">
        <f ca="1" t="shared" si="1"/>
        <v>0</v>
      </c>
      <c r="AY41" s="29"/>
      <c r="AZ41" s="178">
        <f aca="true" t="shared" si="42" ref="AZ41">SUM(AZ42:AZ44)</f>
        <v>0</v>
      </c>
      <c r="BA41" s="59">
        <f ca="1" t="shared" si="2"/>
        <v>0</v>
      </c>
      <c r="BB41" s="178">
        <f aca="true" t="shared" si="43" ref="BB41">SUM(BB42:BB44)</f>
        <v>0</v>
      </c>
      <c r="BC41" s="59">
        <f ca="1" t="shared" si="3"/>
        <v>0</v>
      </c>
      <c r="BD41" s="178">
        <f aca="true" t="shared" si="44" ref="BD41">SUM(BD42:BD44)</f>
        <v>0</v>
      </c>
      <c r="BE41" s="59">
        <f ca="1" t="shared" si="4"/>
        <v>0</v>
      </c>
      <c r="BF41" s="178">
        <f aca="true" t="shared" si="45" ref="BF41">SUM(BF42:BF44)</f>
        <v>0</v>
      </c>
      <c r="BG41" s="59">
        <f ca="1" t="shared" si="5"/>
        <v>0</v>
      </c>
      <c r="BH41" s="29"/>
      <c r="BI41" s="8"/>
      <c r="BJ41" s="8"/>
      <c r="BK41" s="8"/>
      <c r="BL41" s="8"/>
      <c r="BM41" s="8"/>
      <c r="BN41" s="8"/>
      <c r="BO41" s="8"/>
      <c r="BP41" s="8"/>
      <c r="BQ41" s="8"/>
    </row>
    <row r="42" spans="2:69" ht="15">
      <c r="B42" s="287"/>
      <c r="C42" s="180"/>
      <c r="D42" s="181"/>
      <c r="E42" s="135"/>
      <c r="F42" s="170" t="str">
        <f>$E$41&amp;".1"</f>
        <v>4.1.4.1</v>
      </c>
      <c r="G42" s="171" t="s">
        <v>87</v>
      </c>
      <c r="H42" s="171"/>
      <c r="I42" s="172">
        <v>0</v>
      </c>
      <c r="J42" s="172">
        <v>0</v>
      </c>
      <c r="K42" s="172">
        <v>0</v>
      </c>
      <c r="L42" s="172">
        <v>0</v>
      </c>
      <c r="M42" s="172">
        <v>0</v>
      </c>
      <c r="N42" s="172">
        <v>0</v>
      </c>
      <c r="O42" s="172">
        <v>0</v>
      </c>
      <c r="P42" s="172">
        <v>0</v>
      </c>
      <c r="Q42" s="172">
        <v>0</v>
      </c>
      <c r="R42" s="172">
        <v>0</v>
      </c>
      <c r="S42" s="172">
        <v>0</v>
      </c>
      <c r="T42" s="172">
        <v>0</v>
      </c>
      <c r="U42" s="172">
        <v>0</v>
      </c>
      <c r="V42" s="172">
        <v>0</v>
      </c>
      <c r="W42" s="172">
        <v>0</v>
      </c>
      <c r="X42" s="172">
        <v>0</v>
      </c>
      <c r="Y42" s="172">
        <v>0</v>
      </c>
      <c r="Z42" s="172">
        <v>0</v>
      </c>
      <c r="AA42" s="172">
        <v>0</v>
      </c>
      <c r="AB42" s="172">
        <v>0</v>
      </c>
      <c r="AC42" s="172">
        <v>0</v>
      </c>
      <c r="AD42" s="172">
        <v>0</v>
      </c>
      <c r="AE42" s="172">
        <v>0</v>
      </c>
      <c r="AF42" s="172">
        <v>0</v>
      </c>
      <c r="AG42" s="172">
        <v>0</v>
      </c>
      <c r="AH42" s="172">
        <v>0</v>
      </c>
      <c r="AI42" s="172">
        <v>0</v>
      </c>
      <c r="AJ42" s="172">
        <v>0</v>
      </c>
      <c r="AK42" s="172">
        <v>0</v>
      </c>
      <c r="AL42" s="172">
        <v>0</v>
      </c>
      <c r="AM42" s="172">
        <v>0</v>
      </c>
      <c r="AN42" s="172">
        <v>0</v>
      </c>
      <c r="AO42" s="172">
        <v>0</v>
      </c>
      <c r="AP42" s="172">
        <v>0</v>
      </c>
      <c r="AQ42" s="172">
        <v>0</v>
      </c>
      <c r="AR42" s="172">
        <v>0</v>
      </c>
      <c r="AS42" s="172">
        <v>0</v>
      </c>
      <c r="AT42" s="172">
        <v>0</v>
      </c>
      <c r="AU42" s="172">
        <v>0</v>
      </c>
      <c r="AV42" s="172">
        <v>0</v>
      </c>
      <c r="AW42" s="163">
        <f t="shared" si="7"/>
        <v>0</v>
      </c>
      <c r="AX42" s="59">
        <f ca="1" t="shared" si="1"/>
        <v>0</v>
      </c>
      <c r="AY42" s="35"/>
      <c r="AZ42" s="172">
        <v>0</v>
      </c>
      <c r="BA42" s="59">
        <f ca="1" t="shared" si="2"/>
        <v>0</v>
      </c>
      <c r="BB42" s="172">
        <v>0</v>
      </c>
      <c r="BC42" s="59">
        <f ca="1" t="shared" si="3"/>
        <v>0</v>
      </c>
      <c r="BD42" s="172">
        <v>0</v>
      </c>
      <c r="BE42" s="59">
        <f ca="1" t="shared" si="4"/>
        <v>0</v>
      </c>
      <c r="BF42" s="172">
        <v>0</v>
      </c>
      <c r="BG42" s="59">
        <f ca="1" t="shared" si="5"/>
        <v>0</v>
      </c>
      <c r="BH42" s="35"/>
      <c r="BI42" s="7"/>
      <c r="BJ42" s="7"/>
      <c r="BK42" s="7"/>
      <c r="BL42" s="7"/>
      <c r="BM42" s="7"/>
      <c r="BN42" s="7"/>
      <c r="BO42" s="7"/>
      <c r="BP42" s="7"/>
      <c r="BQ42" s="7"/>
    </row>
    <row r="43" spans="2:69" ht="15">
      <c r="B43" s="287"/>
      <c r="C43" s="180"/>
      <c r="D43" s="181"/>
      <c r="E43" s="135"/>
      <c r="F43" s="170" t="str">
        <f>$E$41&amp;".2"</f>
        <v>4.1.4.2</v>
      </c>
      <c r="G43" s="171" t="s">
        <v>88</v>
      </c>
      <c r="H43" s="171"/>
      <c r="I43" s="172">
        <v>0</v>
      </c>
      <c r="J43" s="172">
        <v>0</v>
      </c>
      <c r="K43" s="172">
        <v>0</v>
      </c>
      <c r="L43" s="172">
        <v>0</v>
      </c>
      <c r="M43" s="172">
        <v>0</v>
      </c>
      <c r="N43" s="172">
        <v>0</v>
      </c>
      <c r="O43" s="172">
        <v>0</v>
      </c>
      <c r="P43" s="172">
        <v>0</v>
      </c>
      <c r="Q43" s="172">
        <v>0</v>
      </c>
      <c r="R43" s="172">
        <v>0</v>
      </c>
      <c r="S43" s="172">
        <v>0</v>
      </c>
      <c r="T43" s="172">
        <v>0</v>
      </c>
      <c r="U43" s="172">
        <v>0</v>
      </c>
      <c r="V43" s="172">
        <v>0</v>
      </c>
      <c r="W43" s="172">
        <v>0</v>
      </c>
      <c r="X43" s="172">
        <v>0</v>
      </c>
      <c r="Y43" s="172">
        <v>0</v>
      </c>
      <c r="Z43" s="172">
        <v>0</v>
      </c>
      <c r="AA43" s="172">
        <v>0</v>
      </c>
      <c r="AB43" s="172">
        <v>0</v>
      </c>
      <c r="AC43" s="172">
        <v>0</v>
      </c>
      <c r="AD43" s="172">
        <v>0</v>
      </c>
      <c r="AE43" s="172">
        <v>0</v>
      </c>
      <c r="AF43" s="172">
        <v>0</v>
      </c>
      <c r="AG43" s="172">
        <v>0</v>
      </c>
      <c r="AH43" s="172">
        <v>0</v>
      </c>
      <c r="AI43" s="172">
        <v>0</v>
      </c>
      <c r="AJ43" s="172">
        <v>0</v>
      </c>
      <c r="AK43" s="172">
        <v>0</v>
      </c>
      <c r="AL43" s="172">
        <v>0</v>
      </c>
      <c r="AM43" s="172">
        <v>0</v>
      </c>
      <c r="AN43" s="172">
        <v>0</v>
      </c>
      <c r="AO43" s="172">
        <v>0</v>
      </c>
      <c r="AP43" s="172">
        <v>0</v>
      </c>
      <c r="AQ43" s="172">
        <v>0</v>
      </c>
      <c r="AR43" s="172">
        <v>0</v>
      </c>
      <c r="AS43" s="172">
        <v>0</v>
      </c>
      <c r="AT43" s="172">
        <v>0</v>
      </c>
      <c r="AU43" s="172">
        <v>0</v>
      </c>
      <c r="AV43" s="172">
        <v>0</v>
      </c>
      <c r="AW43" s="163">
        <f t="shared" si="7"/>
        <v>0</v>
      </c>
      <c r="AX43" s="59">
        <f ca="1" t="shared" si="1"/>
        <v>0</v>
      </c>
      <c r="AY43" s="29"/>
      <c r="AZ43" s="172">
        <v>0</v>
      </c>
      <c r="BA43" s="59">
        <f ca="1" t="shared" si="2"/>
        <v>0</v>
      </c>
      <c r="BB43" s="172">
        <v>0</v>
      </c>
      <c r="BC43" s="59">
        <f ca="1" t="shared" si="3"/>
        <v>0</v>
      </c>
      <c r="BD43" s="172">
        <v>0</v>
      </c>
      <c r="BE43" s="59">
        <f ca="1" t="shared" si="4"/>
        <v>0</v>
      </c>
      <c r="BF43" s="172">
        <v>0</v>
      </c>
      <c r="BG43" s="59">
        <f ca="1" t="shared" si="5"/>
        <v>0</v>
      </c>
      <c r="BH43" s="29"/>
      <c r="BI43" s="8"/>
      <c r="BJ43" s="8"/>
      <c r="BK43" s="8"/>
      <c r="BL43" s="8"/>
      <c r="BM43" s="8"/>
      <c r="BN43" s="8"/>
      <c r="BO43" s="8"/>
      <c r="BP43" s="8"/>
      <c r="BQ43" s="8"/>
    </row>
    <row r="44" spans="2:69" ht="15">
      <c r="B44" s="287"/>
      <c r="C44" s="180"/>
      <c r="D44" s="181"/>
      <c r="E44" s="135"/>
      <c r="F44" s="170" t="str">
        <f>$E$41&amp;".3"</f>
        <v>4.1.4.3</v>
      </c>
      <c r="G44" s="171" t="s">
        <v>56</v>
      </c>
      <c r="H44" s="171"/>
      <c r="I44" s="172">
        <v>0</v>
      </c>
      <c r="J44" s="172">
        <v>0</v>
      </c>
      <c r="K44" s="172">
        <v>0</v>
      </c>
      <c r="L44" s="172">
        <v>0</v>
      </c>
      <c r="M44" s="172">
        <v>0</v>
      </c>
      <c r="N44" s="172">
        <v>0</v>
      </c>
      <c r="O44" s="172">
        <v>0</v>
      </c>
      <c r="P44" s="172">
        <v>0</v>
      </c>
      <c r="Q44" s="172">
        <v>0</v>
      </c>
      <c r="R44" s="172">
        <v>0</v>
      </c>
      <c r="S44" s="172">
        <v>0</v>
      </c>
      <c r="T44" s="172">
        <v>0</v>
      </c>
      <c r="U44" s="172">
        <v>0</v>
      </c>
      <c r="V44" s="172">
        <v>0</v>
      </c>
      <c r="W44" s="172">
        <v>0</v>
      </c>
      <c r="X44" s="172">
        <v>0</v>
      </c>
      <c r="Y44" s="172">
        <v>0</v>
      </c>
      <c r="Z44" s="172">
        <v>0</v>
      </c>
      <c r="AA44" s="172">
        <v>0</v>
      </c>
      <c r="AB44" s="172">
        <v>0</v>
      </c>
      <c r="AC44" s="172">
        <v>0</v>
      </c>
      <c r="AD44" s="172">
        <v>0</v>
      </c>
      <c r="AE44" s="172">
        <v>0</v>
      </c>
      <c r="AF44" s="172">
        <v>0</v>
      </c>
      <c r="AG44" s="172">
        <v>0</v>
      </c>
      <c r="AH44" s="172">
        <v>0</v>
      </c>
      <c r="AI44" s="172">
        <v>0</v>
      </c>
      <c r="AJ44" s="172">
        <v>0</v>
      </c>
      <c r="AK44" s="172">
        <v>0</v>
      </c>
      <c r="AL44" s="172">
        <v>0</v>
      </c>
      <c r="AM44" s="172">
        <v>0</v>
      </c>
      <c r="AN44" s="172">
        <v>0</v>
      </c>
      <c r="AO44" s="172">
        <v>0</v>
      </c>
      <c r="AP44" s="172">
        <v>0</v>
      </c>
      <c r="AQ44" s="172">
        <v>0</v>
      </c>
      <c r="AR44" s="172">
        <v>0</v>
      </c>
      <c r="AS44" s="172">
        <v>0</v>
      </c>
      <c r="AT44" s="172">
        <v>0</v>
      </c>
      <c r="AU44" s="172">
        <v>0</v>
      </c>
      <c r="AV44" s="172">
        <v>0</v>
      </c>
      <c r="AW44" s="163">
        <f t="shared" si="7"/>
        <v>0</v>
      </c>
      <c r="AX44" s="59">
        <f ca="1" t="shared" si="1"/>
        <v>0</v>
      </c>
      <c r="AY44" s="29"/>
      <c r="AZ44" s="172">
        <v>0</v>
      </c>
      <c r="BA44" s="59">
        <f ca="1" t="shared" si="2"/>
        <v>0</v>
      </c>
      <c r="BB44" s="172">
        <v>0</v>
      </c>
      <c r="BC44" s="59">
        <f ca="1" t="shared" si="3"/>
        <v>0</v>
      </c>
      <c r="BD44" s="172">
        <v>0</v>
      </c>
      <c r="BE44" s="59">
        <f ca="1" t="shared" si="4"/>
        <v>0</v>
      </c>
      <c r="BF44" s="172">
        <v>0</v>
      </c>
      <c r="BG44" s="59">
        <f ca="1" t="shared" si="5"/>
        <v>0</v>
      </c>
      <c r="BH44" s="29"/>
      <c r="BI44" s="8"/>
      <c r="BJ44" s="8"/>
      <c r="BK44" s="8"/>
      <c r="BL44" s="8"/>
      <c r="BM44" s="8"/>
      <c r="BN44" s="8"/>
      <c r="BO44" s="8"/>
      <c r="BP44" s="8"/>
      <c r="BQ44" s="8"/>
    </row>
    <row r="45" spans="2:69" ht="15">
      <c r="B45" s="287"/>
      <c r="C45" s="180"/>
      <c r="D45" s="181" t="str">
        <f>$C$36&amp;".2"</f>
        <v>4.2</v>
      </c>
      <c r="E45" s="240" t="s">
        <v>643</v>
      </c>
      <c r="F45" s="240"/>
      <c r="G45" s="240"/>
      <c r="H45" s="240"/>
      <c r="I45" s="163">
        <f>SUM(I46:I48)</f>
        <v>0</v>
      </c>
      <c r="J45" s="163">
        <f aca="true" t="shared" si="46" ref="J45:AV45">SUM(J46:J48)</f>
        <v>0</v>
      </c>
      <c r="K45" s="163">
        <f t="shared" si="46"/>
        <v>0</v>
      </c>
      <c r="L45" s="163">
        <f t="shared" si="46"/>
        <v>0</v>
      </c>
      <c r="M45" s="163">
        <f t="shared" si="46"/>
        <v>0</v>
      </c>
      <c r="N45" s="163">
        <f t="shared" si="46"/>
        <v>0</v>
      </c>
      <c r="O45" s="163">
        <f t="shared" si="46"/>
        <v>0</v>
      </c>
      <c r="P45" s="163">
        <f t="shared" si="46"/>
        <v>0</v>
      </c>
      <c r="Q45" s="163">
        <f t="shared" si="46"/>
        <v>0</v>
      </c>
      <c r="R45" s="163">
        <f t="shared" si="46"/>
        <v>0</v>
      </c>
      <c r="S45" s="163">
        <f t="shared" si="46"/>
        <v>0</v>
      </c>
      <c r="T45" s="163">
        <f t="shared" si="46"/>
        <v>0</v>
      </c>
      <c r="U45" s="163">
        <f t="shared" si="46"/>
        <v>0</v>
      </c>
      <c r="V45" s="163">
        <f t="shared" si="46"/>
        <v>0</v>
      </c>
      <c r="W45" s="163">
        <f t="shared" si="46"/>
        <v>0</v>
      </c>
      <c r="X45" s="163">
        <f t="shared" si="46"/>
        <v>0</v>
      </c>
      <c r="Y45" s="163">
        <f t="shared" si="46"/>
        <v>0</v>
      </c>
      <c r="Z45" s="163">
        <f t="shared" si="46"/>
        <v>0</v>
      </c>
      <c r="AA45" s="163">
        <f t="shared" si="46"/>
        <v>0</v>
      </c>
      <c r="AB45" s="163">
        <f t="shared" si="46"/>
        <v>0</v>
      </c>
      <c r="AC45" s="163">
        <f t="shared" si="46"/>
        <v>0</v>
      </c>
      <c r="AD45" s="163">
        <f t="shared" si="46"/>
        <v>0</v>
      </c>
      <c r="AE45" s="163">
        <f t="shared" si="46"/>
        <v>0</v>
      </c>
      <c r="AF45" s="163">
        <f t="shared" si="46"/>
        <v>0</v>
      </c>
      <c r="AG45" s="163">
        <f t="shared" si="46"/>
        <v>0</v>
      </c>
      <c r="AH45" s="163">
        <f t="shared" si="46"/>
        <v>0</v>
      </c>
      <c r="AI45" s="163">
        <f t="shared" si="46"/>
        <v>0</v>
      </c>
      <c r="AJ45" s="163">
        <f t="shared" si="46"/>
        <v>0</v>
      </c>
      <c r="AK45" s="163">
        <f t="shared" si="46"/>
        <v>0</v>
      </c>
      <c r="AL45" s="163">
        <f t="shared" si="46"/>
        <v>0</v>
      </c>
      <c r="AM45" s="163">
        <f t="shared" si="46"/>
        <v>0</v>
      </c>
      <c r="AN45" s="163">
        <f t="shared" si="46"/>
        <v>0</v>
      </c>
      <c r="AO45" s="163">
        <f t="shared" si="46"/>
        <v>0</v>
      </c>
      <c r="AP45" s="163">
        <f t="shared" si="46"/>
        <v>0</v>
      </c>
      <c r="AQ45" s="163">
        <f t="shared" si="46"/>
        <v>0</v>
      </c>
      <c r="AR45" s="163">
        <f t="shared" si="46"/>
        <v>0</v>
      </c>
      <c r="AS45" s="163">
        <f t="shared" si="46"/>
        <v>0</v>
      </c>
      <c r="AT45" s="163">
        <f t="shared" si="46"/>
        <v>0</v>
      </c>
      <c r="AU45" s="163">
        <f t="shared" si="46"/>
        <v>0</v>
      </c>
      <c r="AV45" s="163">
        <f t="shared" si="46"/>
        <v>0</v>
      </c>
      <c r="AW45" s="163">
        <f t="shared" si="7"/>
        <v>0</v>
      </c>
      <c r="AX45" s="59">
        <f aca="true" t="shared" si="47" ref="AX45:AX76">_xlfn.IFERROR(AW45/$AW$213,0)</f>
        <v>0</v>
      </c>
      <c r="AY45" s="29"/>
      <c r="AZ45" s="163">
        <f aca="true" t="shared" si="48" ref="AZ45">SUM(AZ46:AZ48)</f>
        <v>0</v>
      </c>
      <c r="BA45" s="59">
        <f aca="true" t="shared" si="49" ref="BA45:BA76">_xlfn.IFERROR(AZ45/AZ$213,0)</f>
        <v>0</v>
      </c>
      <c r="BB45" s="163">
        <f aca="true" t="shared" si="50" ref="BB45">SUM(BB46:BB48)</f>
        <v>0</v>
      </c>
      <c r="BC45" s="59">
        <f aca="true" t="shared" si="51" ref="BC45:BC76">_xlfn.IFERROR(BB45/BB$213,0)</f>
        <v>0</v>
      </c>
      <c r="BD45" s="163">
        <f aca="true" t="shared" si="52" ref="BD45">SUM(BD46:BD48)</f>
        <v>0</v>
      </c>
      <c r="BE45" s="59">
        <f aca="true" t="shared" si="53" ref="BE45:BE76">_xlfn.IFERROR(BD45/BD$213,0)</f>
        <v>0</v>
      </c>
      <c r="BF45" s="163">
        <f aca="true" t="shared" si="54" ref="BF45">SUM(BF46:BF48)</f>
        <v>0</v>
      </c>
      <c r="BG45" s="59">
        <f aca="true" t="shared" si="55" ref="BG45:BG76">_xlfn.IFERROR(BF45/BF$213,0)</f>
        <v>0</v>
      </c>
      <c r="BH45" s="29"/>
      <c r="BI45" s="8"/>
      <c r="BJ45" s="8"/>
      <c r="BK45" s="8"/>
      <c r="BL45" s="8"/>
      <c r="BM45" s="8"/>
      <c r="BN45" s="8"/>
      <c r="BO45" s="8"/>
      <c r="BP45" s="8"/>
      <c r="BQ45" s="8"/>
    </row>
    <row r="46" spans="2:69" ht="15">
      <c r="B46" s="287"/>
      <c r="C46" s="180"/>
      <c r="D46" s="181"/>
      <c r="E46" s="170" t="str">
        <f>$D$45&amp;".1"</f>
        <v>4.2.1</v>
      </c>
      <c r="F46" s="171" t="s">
        <v>90</v>
      </c>
      <c r="G46" s="171"/>
      <c r="H46" s="171"/>
      <c r="I46" s="172">
        <v>0</v>
      </c>
      <c r="J46" s="172">
        <v>0</v>
      </c>
      <c r="K46" s="172">
        <v>0</v>
      </c>
      <c r="L46" s="172">
        <v>0</v>
      </c>
      <c r="M46" s="172">
        <v>0</v>
      </c>
      <c r="N46" s="172">
        <v>0</v>
      </c>
      <c r="O46" s="172">
        <v>0</v>
      </c>
      <c r="P46" s="172">
        <v>0</v>
      </c>
      <c r="Q46" s="172">
        <v>0</v>
      </c>
      <c r="R46" s="172">
        <v>0</v>
      </c>
      <c r="S46" s="172">
        <v>0</v>
      </c>
      <c r="T46" s="172">
        <v>0</v>
      </c>
      <c r="U46" s="172">
        <v>0</v>
      </c>
      <c r="V46" s="172">
        <v>0</v>
      </c>
      <c r="W46" s="172">
        <v>0</v>
      </c>
      <c r="X46" s="172">
        <v>0</v>
      </c>
      <c r="Y46" s="172">
        <v>0</v>
      </c>
      <c r="Z46" s="172">
        <v>0</v>
      </c>
      <c r="AA46" s="172">
        <v>0</v>
      </c>
      <c r="AB46" s="172">
        <v>0</v>
      </c>
      <c r="AC46" s="172">
        <v>0</v>
      </c>
      <c r="AD46" s="172">
        <v>0</v>
      </c>
      <c r="AE46" s="172">
        <v>0</v>
      </c>
      <c r="AF46" s="172">
        <v>0</v>
      </c>
      <c r="AG46" s="172">
        <v>0</v>
      </c>
      <c r="AH46" s="172">
        <v>0</v>
      </c>
      <c r="AI46" s="172">
        <v>0</v>
      </c>
      <c r="AJ46" s="172">
        <v>0</v>
      </c>
      <c r="AK46" s="172">
        <v>0</v>
      </c>
      <c r="AL46" s="172">
        <v>0</v>
      </c>
      <c r="AM46" s="172">
        <v>0</v>
      </c>
      <c r="AN46" s="172">
        <v>0</v>
      </c>
      <c r="AO46" s="172">
        <v>0</v>
      </c>
      <c r="AP46" s="172">
        <v>0</v>
      </c>
      <c r="AQ46" s="172">
        <v>0</v>
      </c>
      <c r="AR46" s="172">
        <v>0</v>
      </c>
      <c r="AS46" s="172">
        <v>0</v>
      </c>
      <c r="AT46" s="172">
        <v>0</v>
      </c>
      <c r="AU46" s="172">
        <v>0</v>
      </c>
      <c r="AV46" s="172">
        <v>0</v>
      </c>
      <c r="AW46" s="163">
        <f t="shared" si="7"/>
        <v>0</v>
      </c>
      <c r="AX46" s="59">
        <f ca="1" t="shared" si="47"/>
        <v>0</v>
      </c>
      <c r="AY46" s="29"/>
      <c r="AZ46" s="172">
        <v>0</v>
      </c>
      <c r="BA46" s="59">
        <f ca="1" t="shared" si="49"/>
        <v>0</v>
      </c>
      <c r="BB46" s="172">
        <v>0</v>
      </c>
      <c r="BC46" s="59">
        <f ca="1" t="shared" si="51"/>
        <v>0</v>
      </c>
      <c r="BD46" s="172">
        <v>0</v>
      </c>
      <c r="BE46" s="59">
        <f ca="1" t="shared" si="53"/>
        <v>0</v>
      </c>
      <c r="BF46" s="172">
        <v>0</v>
      </c>
      <c r="BG46" s="59">
        <f ca="1" t="shared" si="55"/>
        <v>0</v>
      </c>
      <c r="BH46" s="29"/>
      <c r="BI46" s="8"/>
      <c r="BJ46" s="8"/>
      <c r="BK46" s="8"/>
      <c r="BL46" s="8"/>
      <c r="BM46" s="8"/>
      <c r="BN46" s="8"/>
      <c r="BO46" s="8"/>
      <c r="BP46" s="8"/>
      <c r="BQ46" s="8"/>
    </row>
    <row r="47" spans="2:69" ht="15">
      <c r="B47" s="287"/>
      <c r="C47" s="180"/>
      <c r="D47" s="181"/>
      <c r="E47" s="170" t="str">
        <f>$D$45&amp;".2"</f>
        <v>4.2.2</v>
      </c>
      <c r="F47" s="171" t="s">
        <v>91</v>
      </c>
      <c r="G47" s="171"/>
      <c r="H47" s="171"/>
      <c r="I47" s="172">
        <v>0</v>
      </c>
      <c r="J47" s="172">
        <v>0</v>
      </c>
      <c r="K47" s="172">
        <v>0</v>
      </c>
      <c r="L47" s="172">
        <v>0</v>
      </c>
      <c r="M47" s="172">
        <v>0</v>
      </c>
      <c r="N47" s="172">
        <v>0</v>
      </c>
      <c r="O47" s="172">
        <v>0</v>
      </c>
      <c r="P47" s="172">
        <v>0</v>
      </c>
      <c r="Q47" s="172">
        <v>0</v>
      </c>
      <c r="R47" s="172">
        <v>0</v>
      </c>
      <c r="S47" s="172">
        <v>0</v>
      </c>
      <c r="T47" s="172">
        <v>0</v>
      </c>
      <c r="U47" s="172">
        <v>0</v>
      </c>
      <c r="V47" s="172">
        <v>0</v>
      </c>
      <c r="W47" s="172">
        <v>0</v>
      </c>
      <c r="X47" s="172">
        <v>0</v>
      </c>
      <c r="Y47" s="172">
        <v>0</v>
      </c>
      <c r="Z47" s="172">
        <v>0</v>
      </c>
      <c r="AA47" s="172">
        <v>0</v>
      </c>
      <c r="AB47" s="172">
        <v>0</v>
      </c>
      <c r="AC47" s="172">
        <v>0</v>
      </c>
      <c r="AD47" s="172">
        <v>0</v>
      </c>
      <c r="AE47" s="172">
        <v>0</v>
      </c>
      <c r="AF47" s="172">
        <v>0</v>
      </c>
      <c r="AG47" s="172">
        <v>0</v>
      </c>
      <c r="AH47" s="172">
        <v>0</v>
      </c>
      <c r="AI47" s="172">
        <v>0</v>
      </c>
      <c r="AJ47" s="172">
        <v>0</v>
      </c>
      <c r="AK47" s="172">
        <v>0</v>
      </c>
      <c r="AL47" s="172">
        <v>0</v>
      </c>
      <c r="AM47" s="172">
        <v>0</v>
      </c>
      <c r="AN47" s="172">
        <v>0</v>
      </c>
      <c r="AO47" s="172">
        <v>0</v>
      </c>
      <c r="AP47" s="172">
        <v>0</v>
      </c>
      <c r="AQ47" s="172">
        <v>0</v>
      </c>
      <c r="AR47" s="172">
        <v>0</v>
      </c>
      <c r="AS47" s="172">
        <v>0</v>
      </c>
      <c r="AT47" s="172">
        <v>0</v>
      </c>
      <c r="AU47" s="172">
        <v>0</v>
      </c>
      <c r="AV47" s="172">
        <v>0</v>
      </c>
      <c r="AW47" s="163">
        <f t="shared" si="7"/>
        <v>0</v>
      </c>
      <c r="AX47" s="59">
        <f ca="1" t="shared" si="47"/>
        <v>0</v>
      </c>
      <c r="AY47" s="29"/>
      <c r="AZ47" s="172">
        <v>0</v>
      </c>
      <c r="BA47" s="59">
        <f ca="1" t="shared" si="49"/>
        <v>0</v>
      </c>
      <c r="BB47" s="172">
        <v>0</v>
      </c>
      <c r="BC47" s="59">
        <f ca="1" t="shared" si="51"/>
        <v>0</v>
      </c>
      <c r="BD47" s="172">
        <v>0</v>
      </c>
      <c r="BE47" s="59">
        <f ca="1" t="shared" si="53"/>
        <v>0</v>
      </c>
      <c r="BF47" s="172">
        <v>0</v>
      </c>
      <c r="BG47" s="59">
        <f ca="1" t="shared" si="55"/>
        <v>0</v>
      </c>
      <c r="BH47" s="29"/>
      <c r="BI47" s="8"/>
      <c r="BJ47" s="8"/>
      <c r="BK47" s="8"/>
      <c r="BL47" s="8"/>
      <c r="BM47" s="8"/>
      <c r="BN47" s="8"/>
      <c r="BO47" s="8"/>
      <c r="BP47" s="8"/>
      <c r="BQ47" s="8"/>
    </row>
    <row r="48" spans="2:69" ht="15">
      <c r="B48" s="287"/>
      <c r="C48" s="180"/>
      <c r="D48" s="181"/>
      <c r="E48" s="170" t="str">
        <f>$D$45&amp;".3"</f>
        <v>4.2.3</v>
      </c>
      <c r="F48" s="171" t="s">
        <v>86</v>
      </c>
      <c r="G48" s="135"/>
      <c r="H48" s="171"/>
      <c r="I48" s="178">
        <f>SUM(I49:I51)</f>
        <v>0</v>
      </c>
      <c r="J48" s="178">
        <f aca="true" t="shared" si="56" ref="J48:AV48">SUM(J49:J51)</f>
        <v>0</v>
      </c>
      <c r="K48" s="178">
        <f t="shared" si="56"/>
        <v>0</v>
      </c>
      <c r="L48" s="178">
        <f t="shared" si="56"/>
        <v>0</v>
      </c>
      <c r="M48" s="178">
        <f t="shared" si="56"/>
        <v>0</v>
      </c>
      <c r="N48" s="178">
        <f t="shared" si="56"/>
        <v>0</v>
      </c>
      <c r="O48" s="178">
        <f t="shared" si="56"/>
        <v>0</v>
      </c>
      <c r="P48" s="178">
        <f t="shared" si="56"/>
        <v>0</v>
      </c>
      <c r="Q48" s="178">
        <f t="shared" si="56"/>
        <v>0</v>
      </c>
      <c r="R48" s="178">
        <f t="shared" si="56"/>
        <v>0</v>
      </c>
      <c r="S48" s="178">
        <f t="shared" si="56"/>
        <v>0</v>
      </c>
      <c r="T48" s="178">
        <f t="shared" si="56"/>
        <v>0</v>
      </c>
      <c r="U48" s="178">
        <f t="shared" si="56"/>
        <v>0</v>
      </c>
      <c r="V48" s="178">
        <f t="shared" si="56"/>
        <v>0</v>
      </c>
      <c r="W48" s="178">
        <f t="shared" si="56"/>
        <v>0</v>
      </c>
      <c r="X48" s="178">
        <f t="shared" si="56"/>
        <v>0</v>
      </c>
      <c r="Y48" s="178">
        <f t="shared" si="56"/>
        <v>0</v>
      </c>
      <c r="Z48" s="178">
        <f t="shared" si="56"/>
        <v>0</v>
      </c>
      <c r="AA48" s="178">
        <f t="shared" si="56"/>
        <v>0</v>
      </c>
      <c r="AB48" s="178">
        <f t="shared" si="56"/>
        <v>0</v>
      </c>
      <c r="AC48" s="178">
        <f t="shared" si="56"/>
        <v>0</v>
      </c>
      <c r="AD48" s="178">
        <f t="shared" si="56"/>
        <v>0</v>
      </c>
      <c r="AE48" s="178">
        <f t="shared" si="56"/>
        <v>0</v>
      </c>
      <c r="AF48" s="178">
        <f t="shared" si="56"/>
        <v>0</v>
      </c>
      <c r="AG48" s="178">
        <f t="shared" si="56"/>
        <v>0</v>
      </c>
      <c r="AH48" s="178">
        <f t="shared" si="56"/>
        <v>0</v>
      </c>
      <c r="AI48" s="178">
        <f t="shared" si="56"/>
        <v>0</v>
      </c>
      <c r="AJ48" s="178">
        <f t="shared" si="56"/>
        <v>0</v>
      </c>
      <c r="AK48" s="178">
        <f t="shared" si="56"/>
        <v>0</v>
      </c>
      <c r="AL48" s="178">
        <f t="shared" si="56"/>
        <v>0</v>
      </c>
      <c r="AM48" s="178">
        <f t="shared" si="56"/>
        <v>0</v>
      </c>
      <c r="AN48" s="178">
        <f t="shared" si="56"/>
        <v>0</v>
      </c>
      <c r="AO48" s="178">
        <f t="shared" si="56"/>
        <v>0</v>
      </c>
      <c r="AP48" s="178">
        <f t="shared" si="56"/>
        <v>0</v>
      </c>
      <c r="AQ48" s="178">
        <f t="shared" si="56"/>
        <v>0</v>
      </c>
      <c r="AR48" s="178">
        <f t="shared" si="56"/>
        <v>0</v>
      </c>
      <c r="AS48" s="178">
        <f t="shared" si="56"/>
        <v>0</v>
      </c>
      <c r="AT48" s="178">
        <f t="shared" si="56"/>
        <v>0</v>
      </c>
      <c r="AU48" s="178">
        <f t="shared" si="56"/>
        <v>0</v>
      </c>
      <c r="AV48" s="178">
        <f t="shared" si="56"/>
        <v>0</v>
      </c>
      <c r="AW48" s="163">
        <f t="shared" si="7"/>
        <v>0</v>
      </c>
      <c r="AX48" s="59">
        <f ca="1" t="shared" si="47"/>
        <v>0</v>
      </c>
      <c r="AY48" s="29"/>
      <c r="AZ48" s="178">
        <f aca="true" t="shared" si="57" ref="AZ48">SUM(AZ49:AZ51)</f>
        <v>0</v>
      </c>
      <c r="BA48" s="59">
        <f ca="1" t="shared" si="49"/>
        <v>0</v>
      </c>
      <c r="BB48" s="178">
        <f aca="true" t="shared" si="58" ref="BB48">SUM(BB49:BB51)</f>
        <v>0</v>
      </c>
      <c r="BC48" s="59">
        <f ca="1" t="shared" si="51"/>
        <v>0</v>
      </c>
      <c r="BD48" s="178">
        <f aca="true" t="shared" si="59" ref="BD48">SUM(BD49:BD51)</f>
        <v>0</v>
      </c>
      <c r="BE48" s="59">
        <f ca="1" t="shared" si="53"/>
        <v>0</v>
      </c>
      <c r="BF48" s="178">
        <f aca="true" t="shared" si="60" ref="BF48">SUM(BF49:BF51)</f>
        <v>0</v>
      </c>
      <c r="BG48" s="59">
        <f ca="1" t="shared" si="55"/>
        <v>0</v>
      </c>
      <c r="BH48" s="29"/>
      <c r="BI48" s="8"/>
      <c r="BJ48" s="8"/>
      <c r="BK48" s="8"/>
      <c r="BL48" s="8"/>
      <c r="BM48" s="8"/>
      <c r="BN48" s="8"/>
      <c r="BO48" s="8"/>
      <c r="BP48" s="8"/>
      <c r="BQ48" s="8"/>
    </row>
    <row r="49" spans="2:69" ht="15">
      <c r="B49" s="287"/>
      <c r="C49" s="180"/>
      <c r="D49" s="181"/>
      <c r="E49" s="170"/>
      <c r="F49" s="170" t="str">
        <f>$E$48&amp;".1"</f>
        <v>4.2.3.1</v>
      </c>
      <c r="G49" s="171" t="s">
        <v>87</v>
      </c>
      <c r="H49" s="171"/>
      <c r="I49" s="172">
        <v>0</v>
      </c>
      <c r="J49" s="172">
        <v>0</v>
      </c>
      <c r="K49" s="172">
        <v>0</v>
      </c>
      <c r="L49" s="172">
        <v>0</v>
      </c>
      <c r="M49" s="172">
        <v>0</v>
      </c>
      <c r="N49" s="172">
        <v>0</v>
      </c>
      <c r="O49" s="172">
        <v>0</v>
      </c>
      <c r="P49" s="172">
        <v>0</v>
      </c>
      <c r="Q49" s="172">
        <v>0</v>
      </c>
      <c r="R49" s="172">
        <v>0</v>
      </c>
      <c r="S49" s="172">
        <v>0</v>
      </c>
      <c r="T49" s="172">
        <v>0</v>
      </c>
      <c r="U49" s="172">
        <v>0</v>
      </c>
      <c r="V49" s="172">
        <v>0</v>
      </c>
      <c r="W49" s="172">
        <v>0</v>
      </c>
      <c r="X49" s="172">
        <v>0</v>
      </c>
      <c r="Y49" s="172">
        <v>0</v>
      </c>
      <c r="Z49" s="172">
        <v>0</v>
      </c>
      <c r="AA49" s="172">
        <v>0</v>
      </c>
      <c r="AB49" s="172">
        <v>0</v>
      </c>
      <c r="AC49" s="172">
        <v>0</v>
      </c>
      <c r="AD49" s="172">
        <v>0</v>
      </c>
      <c r="AE49" s="172">
        <v>0</v>
      </c>
      <c r="AF49" s="172">
        <v>0</v>
      </c>
      <c r="AG49" s="172">
        <v>0</v>
      </c>
      <c r="AH49" s="172">
        <v>0</v>
      </c>
      <c r="AI49" s="172">
        <v>0</v>
      </c>
      <c r="AJ49" s="172">
        <v>0</v>
      </c>
      <c r="AK49" s="172">
        <v>0</v>
      </c>
      <c r="AL49" s="172">
        <v>0</v>
      </c>
      <c r="AM49" s="172">
        <v>0</v>
      </c>
      <c r="AN49" s="172">
        <v>0</v>
      </c>
      <c r="AO49" s="172">
        <v>0</v>
      </c>
      <c r="AP49" s="172">
        <v>0</v>
      </c>
      <c r="AQ49" s="172">
        <v>0</v>
      </c>
      <c r="AR49" s="172">
        <v>0</v>
      </c>
      <c r="AS49" s="172">
        <v>0</v>
      </c>
      <c r="AT49" s="172">
        <v>0</v>
      </c>
      <c r="AU49" s="172">
        <v>0</v>
      </c>
      <c r="AV49" s="172">
        <v>0</v>
      </c>
      <c r="AW49" s="163">
        <f t="shared" si="7"/>
        <v>0</v>
      </c>
      <c r="AX49" s="59">
        <f ca="1" t="shared" si="47"/>
        <v>0</v>
      </c>
      <c r="AY49" s="29"/>
      <c r="AZ49" s="172">
        <v>0</v>
      </c>
      <c r="BA49" s="59">
        <f ca="1" t="shared" si="49"/>
        <v>0</v>
      </c>
      <c r="BB49" s="172">
        <v>0</v>
      </c>
      <c r="BC49" s="59">
        <f ca="1" t="shared" si="51"/>
        <v>0</v>
      </c>
      <c r="BD49" s="172">
        <v>0</v>
      </c>
      <c r="BE49" s="59">
        <f ca="1" t="shared" si="53"/>
        <v>0</v>
      </c>
      <c r="BF49" s="172">
        <v>0</v>
      </c>
      <c r="BG49" s="59">
        <f ca="1" t="shared" si="55"/>
        <v>0</v>
      </c>
      <c r="BH49" s="29"/>
      <c r="BI49" s="8"/>
      <c r="BJ49" s="8"/>
      <c r="BK49" s="8"/>
      <c r="BL49" s="8"/>
      <c r="BM49" s="8"/>
      <c r="BN49" s="8"/>
      <c r="BO49" s="8"/>
      <c r="BP49" s="8"/>
      <c r="BQ49" s="8"/>
    </row>
    <row r="50" spans="2:69" ht="15">
      <c r="B50" s="287"/>
      <c r="C50" s="180"/>
      <c r="D50" s="181"/>
      <c r="E50" s="170"/>
      <c r="F50" s="170" t="str">
        <f>$E$48&amp;".2"</f>
        <v>4.2.3.2</v>
      </c>
      <c r="G50" s="171" t="s">
        <v>88</v>
      </c>
      <c r="H50" s="171"/>
      <c r="I50" s="172">
        <v>0</v>
      </c>
      <c r="J50" s="172">
        <v>0</v>
      </c>
      <c r="K50" s="172">
        <v>0</v>
      </c>
      <c r="L50" s="172">
        <v>0</v>
      </c>
      <c r="M50" s="172">
        <v>0</v>
      </c>
      <c r="N50" s="172">
        <v>0</v>
      </c>
      <c r="O50" s="172">
        <v>0</v>
      </c>
      <c r="P50" s="172">
        <v>0</v>
      </c>
      <c r="Q50" s="172">
        <v>0</v>
      </c>
      <c r="R50" s="172">
        <v>0</v>
      </c>
      <c r="S50" s="172">
        <v>0</v>
      </c>
      <c r="T50" s="172">
        <v>0</v>
      </c>
      <c r="U50" s="172">
        <v>0</v>
      </c>
      <c r="V50" s="172">
        <v>0</v>
      </c>
      <c r="W50" s="172">
        <v>0</v>
      </c>
      <c r="X50" s="172">
        <v>0</v>
      </c>
      <c r="Y50" s="172">
        <v>0</v>
      </c>
      <c r="Z50" s="172">
        <v>0</v>
      </c>
      <c r="AA50" s="172">
        <v>0</v>
      </c>
      <c r="AB50" s="172">
        <v>0</v>
      </c>
      <c r="AC50" s="172">
        <v>0</v>
      </c>
      <c r="AD50" s="172">
        <v>0</v>
      </c>
      <c r="AE50" s="172">
        <v>0</v>
      </c>
      <c r="AF50" s="172">
        <v>0</v>
      </c>
      <c r="AG50" s="172">
        <v>0</v>
      </c>
      <c r="AH50" s="172">
        <v>0</v>
      </c>
      <c r="AI50" s="172">
        <v>0</v>
      </c>
      <c r="AJ50" s="172">
        <v>0</v>
      </c>
      <c r="AK50" s="172">
        <v>0</v>
      </c>
      <c r="AL50" s="172">
        <v>0</v>
      </c>
      <c r="AM50" s="172">
        <v>0</v>
      </c>
      <c r="AN50" s="172">
        <v>0</v>
      </c>
      <c r="AO50" s="172">
        <v>0</v>
      </c>
      <c r="AP50" s="172">
        <v>0</v>
      </c>
      <c r="AQ50" s="172">
        <v>0</v>
      </c>
      <c r="AR50" s="172">
        <v>0</v>
      </c>
      <c r="AS50" s="172">
        <v>0</v>
      </c>
      <c r="AT50" s="172">
        <v>0</v>
      </c>
      <c r="AU50" s="172">
        <v>0</v>
      </c>
      <c r="AV50" s="172">
        <v>0</v>
      </c>
      <c r="AW50" s="163">
        <f t="shared" si="7"/>
        <v>0</v>
      </c>
      <c r="AX50" s="59">
        <f ca="1" t="shared" si="47"/>
        <v>0</v>
      </c>
      <c r="AY50" s="29"/>
      <c r="AZ50" s="172">
        <v>0</v>
      </c>
      <c r="BA50" s="59">
        <f ca="1" t="shared" si="49"/>
        <v>0</v>
      </c>
      <c r="BB50" s="172">
        <v>0</v>
      </c>
      <c r="BC50" s="59">
        <f ca="1" t="shared" si="51"/>
        <v>0</v>
      </c>
      <c r="BD50" s="172">
        <v>0</v>
      </c>
      <c r="BE50" s="59">
        <f ca="1" t="shared" si="53"/>
        <v>0</v>
      </c>
      <c r="BF50" s="172">
        <v>0</v>
      </c>
      <c r="BG50" s="59">
        <f ca="1" t="shared" si="55"/>
        <v>0</v>
      </c>
      <c r="BH50" s="29"/>
      <c r="BI50" s="8"/>
      <c r="BJ50" s="8"/>
      <c r="BK50" s="8"/>
      <c r="BL50" s="8"/>
      <c r="BM50" s="8"/>
      <c r="BN50" s="8"/>
      <c r="BO50" s="8"/>
      <c r="BP50" s="8"/>
      <c r="BQ50" s="8"/>
    </row>
    <row r="51" spans="2:69" ht="15">
      <c r="B51" s="287"/>
      <c r="C51" s="180"/>
      <c r="D51" s="181"/>
      <c r="E51" s="170"/>
      <c r="F51" s="170" t="str">
        <f>$E$48&amp;".3"</f>
        <v>4.2.3.3</v>
      </c>
      <c r="G51" s="171" t="s">
        <v>56</v>
      </c>
      <c r="H51" s="171"/>
      <c r="I51" s="172">
        <v>0</v>
      </c>
      <c r="J51" s="172">
        <v>0</v>
      </c>
      <c r="K51" s="172">
        <v>0</v>
      </c>
      <c r="L51" s="172">
        <v>0</v>
      </c>
      <c r="M51" s="172">
        <v>0</v>
      </c>
      <c r="N51" s="172">
        <v>0</v>
      </c>
      <c r="O51" s="172">
        <v>0</v>
      </c>
      <c r="P51" s="172">
        <v>0</v>
      </c>
      <c r="Q51" s="172">
        <v>0</v>
      </c>
      <c r="R51" s="172">
        <v>0</v>
      </c>
      <c r="S51" s="172">
        <v>0</v>
      </c>
      <c r="T51" s="172">
        <v>0</v>
      </c>
      <c r="U51" s="172">
        <v>0</v>
      </c>
      <c r="V51" s="172">
        <v>0</v>
      </c>
      <c r="W51" s="172">
        <v>0</v>
      </c>
      <c r="X51" s="172">
        <v>0</v>
      </c>
      <c r="Y51" s="172">
        <v>0</v>
      </c>
      <c r="Z51" s="172">
        <v>0</v>
      </c>
      <c r="AA51" s="172">
        <v>0</v>
      </c>
      <c r="AB51" s="172">
        <v>0</v>
      </c>
      <c r="AC51" s="172">
        <v>0</v>
      </c>
      <c r="AD51" s="172">
        <v>0</v>
      </c>
      <c r="AE51" s="172">
        <v>0</v>
      </c>
      <c r="AF51" s="172">
        <v>0</v>
      </c>
      <c r="AG51" s="172">
        <v>0</v>
      </c>
      <c r="AH51" s="172">
        <v>0</v>
      </c>
      <c r="AI51" s="172">
        <v>0</v>
      </c>
      <c r="AJ51" s="172">
        <v>0</v>
      </c>
      <c r="AK51" s="172">
        <v>0</v>
      </c>
      <c r="AL51" s="172">
        <v>0</v>
      </c>
      <c r="AM51" s="172">
        <v>0</v>
      </c>
      <c r="AN51" s="172">
        <v>0</v>
      </c>
      <c r="AO51" s="172">
        <v>0</v>
      </c>
      <c r="AP51" s="172">
        <v>0</v>
      </c>
      <c r="AQ51" s="172">
        <v>0</v>
      </c>
      <c r="AR51" s="172">
        <v>0</v>
      </c>
      <c r="AS51" s="172">
        <v>0</v>
      </c>
      <c r="AT51" s="172">
        <v>0</v>
      </c>
      <c r="AU51" s="172">
        <v>0</v>
      </c>
      <c r="AV51" s="172">
        <v>0</v>
      </c>
      <c r="AW51" s="163">
        <f t="shared" si="7"/>
        <v>0</v>
      </c>
      <c r="AX51" s="59">
        <f ca="1" t="shared" si="47"/>
        <v>0</v>
      </c>
      <c r="AY51" s="29"/>
      <c r="AZ51" s="172">
        <v>0</v>
      </c>
      <c r="BA51" s="59">
        <f ca="1" t="shared" si="49"/>
        <v>0</v>
      </c>
      <c r="BB51" s="172">
        <v>0</v>
      </c>
      <c r="BC51" s="59">
        <f ca="1" t="shared" si="51"/>
        <v>0</v>
      </c>
      <c r="BD51" s="172">
        <v>0</v>
      </c>
      <c r="BE51" s="59">
        <f ca="1" t="shared" si="53"/>
        <v>0</v>
      </c>
      <c r="BF51" s="172">
        <v>0</v>
      </c>
      <c r="BG51" s="59">
        <f ca="1" t="shared" si="55"/>
        <v>0</v>
      </c>
      <c r="BH51" s="29"/>
      <c r="BI51" s="8"/>
      <c r="BJ51" s="8"/>
      <c r="BK51" s="8"/>
      <c r="BL51" s="8"/>
      <c r="BM51" s="8"/>
      <c r="BN51" s="8"/>
      <c r="BO51" s="8"/>
      <c r="BP51" s="8"/>
      <c r="BQ51" s="8"/>
    </row>
    <row r="52" spans="2:69" ht="15">
      <c r="B52" s="287"/>
      <c r="C52" s="180"/>
      <c r="D52" s="181">
        <v>4.3</v>
      </c>
      <c r="E52" s="171" t="s">
        <v>92</v>
      </c>
      <c r="F52" s="171"/>
      <c r="G52" s="171"/>
      <c r="H52" s="171"/>
      <c r="I52" s="163">
        <f>SUM(I53,I59,I65,I71)</f>
        <v>0</v>
      </c>
      <c r="J52" s="163">
        <f aca="true" t="shared" si="61" ref="J52:AV52">SUM(J53,J59,J65,J71)</f>
        <v>0</v>
      </c>
      <c r="K52" s="163">
        <f t="shared" si="61"/>
        <v>0</v>
      </c>
      <c r="L52" s="163">
        <f t="shared" si="61"/>
        <v>0</v>
      </c>
      <c r="M52" s="163">
        <f t="shared" si="61"/>
        <v>0</v>
      </c>
      <c r="N52" s="163">
        <f t="shared" si="61"/>
        <v>0</v>
      </c>
      <c r="O52" s="163">
        <f t="shared" si="61"/>
        <v>0</v>
      </c>
      <c r="P52" s="163">
        <f t="shared" si="61"/>
        <v>0</v>
      </c>
      <c r="Q52" s="163">
        <f t="shared" si="61"/>
        <v>0</v>
      </c>
      <c r="R52" s="163">
        <f t="shared" si="61"/>
        <v>0</v>
      </c>
      <c r="S52" s="163">
        <f t="shared" si="61"/>
        <v>0</v>
      </c>
      <c r="T52" s="163">
        <f t="shared" si="61"/>
        <v>0</v>
      </c>
      <c r="U52" s="163">
        <f t="shared" si="61"/>
        <v>0</v>
      </c>
      <c r="V52" s="163">
        <f t="shared" si="61"/>
        <v>0</v>
      </c>
      <c r="W52" s="163">
        <f t="shared" si="61"/>
        <v>0</v>
      </c>
      <c r="X52" s="163">
        <f t="shared" si="61"/>
        <v>0</v>
      </c>
      <c r="Y52" s="163">
        <f t="shared" si="61"/>
        <v>0</v>
      </c>
      <c r="Z52" s="163">
        <f t="shared" si="61"/>
        <v>0</v>
      </c>
      <c r="AA52" s="163">
        <f t="shared" si="61"/>
        <v>0</v>
      </c>
      <c r="AB52" s="163">
        <f t="shared" si="61"/>
        <v>0</v>
      </c>
      <c r="AC52" s="163">
        <f t="shared" si="61"/>
        <v>0</v>
      </c>
      <c r="AD52" s="163">
        <f t="shared" si="61"/>
        <v>0</v>
      </c>
      <c r="AE52" s="163">
        <f t="shared" si="61"/>
        <v>0</v>
      </c>
      <c r="AF52" s="163">
        <f t="shared" si="61"/>
        <v>0</v>
      </c>
      <c r="AG52" s="163">
        <f t="shared" si="61"/>
        <v>0</v>
      </c>
      <c r="AH52" s="163">
        <f t="shared" si="61"/>
        <v>0</v>
      </c>
      <c r="AI52" s="163">
        <f t="shared" si="61"/>
        <v>0</v>
      </c>
      <c r="AJ52" s="163">
        <f t="shared" si="61"/>
        <v>0</v>
      </c>
      <c r="AK52" s="163">
        <f t="shared" si="61"/>
        <v>0</v>
      </c>
      <c r="AL52" s="163">
        <f t="shared" si="61"/>
        <v>0</v>
      </c>
      <c r="AM52" s="163">
        <f t="shared" si="61"/>
        <v>0</v>
      </c>
      <c r="AN52" s="163">
        <f t="shared" si="61"/>
        <v>0</v>
      </c>
      <c r="AO52" s="163">
        <f t="shared" si="61"/>
        <v>0</v>
      </c>
      <c r="AP52" s="163">
        <f t="shared" si="61"/>
        <v>0</v>
      </c>
      <c r="AQ52" s="163">
        <f t="shared" si="61"/>
        <v>0</v>
      </c>
      <c r="AR52" s="163">
        <f t="shared" si="61"/>
        <v>0</v>
      </c>
      <c r="AS52" s="163">
        <f t="shared" si="61"/>
        <v>0</v>
      </c>
      <c r="AT52" s="163">
        <f t="shared" si="61"/>
        <v>0</v>
      </c>
      <c r="AU52" s="163">
        <f t="shared" si="61"/>
        <v>0</v>
      </c>
      <c r="AV52" s="163">
        <f t="shared" si="61"/>
        <v>0</v>
      </c>
      <c r="AW52" s="163">
        <f t="shared" si="7"/>
        <v>0</v>
      </c>
      <c r="AX52" s="59">
        <f ca="1" t="shared" si="47"/>
        <v>0</v>
      </c>
      <c r="AY52" s="29"/>
      <c r="AZ52" s="163">
        <f aca="true" t="shared" si="62" ref="AZ52">SUM(AZ53,AZ59,AZ65,AZ71)</f>
        <v>0</v>
      </c>
      <c r="BA52" s="59">
        <f ca="1" t="shared" si="49"/>
        <v>0</v>
      </c>
      <c r="BB52" s="163">
        <f aca="true" t="shared" si="63" ref="BB52">SUM(BB53,BB59,BB65,BB71)</f>
        <v>0</v>
      </c>
      <c r="BC52" s="59">
        <f ca="1" t="shared" si="51"/>
        <v>0</v>
      </c>
      <c r="BD52" s="163">
        <f aca="true" t="shared" si="64" ref="BD52">SUM(BD53,BD59,BD65,BD71)</f>
        <v>0</v>
      </c>
      <c r="BE52" s="59">
        <f ca="1" t="shared" si="53"/>
        <v>0</v>
      </c>
      <c r="BF52" s="163">
        <f aca="true" t="shared" si="65" ref="BF52">SUM(BF53,BF59,BF65,BF71)</f>
        <v>0</v>
      </c>
      <c r="BG52" s="59">
        <f ca="1" t="shared" si="55"/>
        <v>0</v>
      </c>
      <c r="BH52" s="29"/>
      <c r="BI52" s="8"/>
      <c r="BJ52" s="8"/>
      <c r="BK52" s="8"/>
      <c r="BL52" s="8"/>
      <c r="BM52" s="8"/>
      <c r="BN52" s="8"/>
      <c r="BO52" s="8"/>
      <c r="BP52" s="8"/>
      <c r="BQ52" s="8"/>
    </row>
    <row r="53" spans="2:69" ht="15">
      <c r="B53" s="287"/>
      <c r="C53" s="180"/>
      <c r="D53" s="181"/>
      <c r="E53" s="170" t="str">
        <f>$D$52&amp;".1"</f>
        <v>4.3.1</v>
      </c>
      <c r="F53" s="171" t="s">
        <v>93</v>
      </c>
      <c r="G53" s="135"/>
      <c r="H53" s="135"/>
      <c r="I53" s="178">
        <f>SUM(I54:I58)</f>
        <v>0</v>
      </c>
      <c r="J53" s="178">
        <f aca="true" t="shared" si="66" ref="J53:AV53">SUM(J54:J58)</f>
        <v>0</v>
      </c>
      <c r="K53" s="178">
        <f t="shared" si="66"/>
        <v>0</v>
      </c>
      <c r="L53" s="178">
        <f t="shared" si="66"/>
        <v>0</v>
      </c>
      <c r="M53" s="178">
        <f t="shared" si="66"/>
        <v>0</v>
      </c>
      <c r="N53" s="178">
        <f t="shared" si="66"/>
        <v>0</v>
      </c>
      <c r="O53" s="178">
        <f t="shared" si="66"/>
        <v>0</v>
      </c>
      <c r="P53" s="178">
        <f t="shared" si="66"/>
        <v>0</v>
      </c>
      <c r="Q53" s="178">
        <f t="shared" si="66"/>
        <v>0</v>
      </c>
      <c r="R53" s="178">
        <f t="shared" si="66"/>
        <v>0</v>
      </c>
      <c r="S53" s="178">
        <f t="shared" si="66"/>
        <v>0</v>
      </c>
      <c r="T53" s="178">
        <f t="shared" si="66"/>
        <v>0</v>
      </c>
      <c r="U53" s="178">
        <f t="shared" si="66"/>
        <v>0</v>
      </c>
      <c r="V53" s="178">
        <f t="shared" si="66"/>
        <v>0</v>
      </c>
      <c r="W53" s="178">
        <f t="shared" si="66"/>
        <v>0</v>
      </c>
      <c r="X53" s="178">
        <f t="shared" si="66"/>
        <v>0</v>
      </c>
      <c r="Y53" s="178">
        <f t="shared" si="66"/>
        <v>0</v>
      </c>
      <c r="Z53" s="178">
        <f t="shared" si="66"/>
        <v>0</v>
      </c>
      <c r="AA53" s="178">
        <f t="shared" si="66"/>
        <v>0</v>
      </c>
      <c r="AB53" s="178">
        <f t="shared" si="66"/>
        <v>0</v>
      </c>
      <c r="AC53" s="178">
        <f t="shared" si="66"/>
        <v>0</v>
      </c>
      <c r="AD53" s="178">
        <f t="shared" si="66"/>
        <v>0</v>
      </c>
      <c r="AE53" s="178">
        <f t="shared" si="66"/>
        <v>0</v>
      </c>
      <c r="AF53" s="178">
        <f t="shared" si="66"/>
        <v>0</v>
      </c>
      <c r="AG53" s="178">
        <f t="shared" si="66"/>
        <v>0</v>
      </c>
      <c r="AH53" s="178">
        <f t="shared" si="66"/>
        <v>0</v>
      </c>
      <c r="AI53" s="178">
        <f t="shared" si="66"/>
        <v>0</v>
      </c>
      <c r="AJ53" s="178">
        <f t="shared" si="66"/>
        <v>0</v>
      </c>
      <c r="AK53" s="178">
        <f t="shared" si="66"/>
        <v>0</v>
      </c>
      <c r="AL53" s="178">
        <f t="shared" si="66"/>
        <v>0</v>
      </c>
      <c r="AM53" s="178">
        <f t="shared" si="66"/>
        <v>0</v>
      </c>
      <c r="AN53" s="178">
        <f t="shared" si="66"/>
        <v>0</v>
      </c>
      <c r="AO53" s="178">
        <f t="shared" si="66"/>
        <v>0</v>
      </c>
      <c r="AP53" s="178">
        <f t="shared" si="66"/>
        <v>0</v>
      </c>
      <c r="AQ53" s="178">
        <f t="shared" si="66"/>
        <v>0</v>
      </c>
      <c r="AR53" s="178">
        <f t="shared" si="66"/>
        <v>0</v>
      </c>
      <c r="AS53" s="178">
        <f t="shared" si="66"/>
        <v>0</v>
      </c>
      <c r="AT53" s="178">
        <f t="shared" si="66"/>
        <v>0</v>
      </c>
      <c r="AU53" s="178">
        <f t="shared" si="66"/>
        <v>0</v>
      </c>
      <c r="AV53" s="178">
        <f t="shared" si="66"/>
        <v>0</v>
      </c>
      <c r="AW53" s="163">
        <f t="shared" si="7"/>
        <v>0</v>
      </c>
      <c r="AX53" s="59">
        <f ca="1" t="shared" si="47"/>
        <v>0</v>
      </c>
      <c r="AY53" s="29"/>
      <c r="AZ53" s="178">
        <f aca="true" t="shared" si="67" ref="AZ53">SUM(AZ54:AZ58)</f>
        <v>0</v>
      </c>
      <c r="BA53" s="59">
        <f ca="1" t="shared" si="49"/>
        <v>0</v>
      </c>
      <c r="BB53" s="178">
        <f aca="true" t="shared" si="68" ref="BB53">SUM(BB54:BB58)</f>
        <v>0</v>
      </c>
      <c r="BC53" s="59">
        <f ca="1" t="shared" si="51"/>
        <v>0</v>
      </c>
      <c r="BD53" s="178">
        <f aca="true" t="shared" si="69" ref="BD53">SUM(BD54:BD58)</f>
        <v>0</v>
      </c>
      <c r="BE53" s="59">
        <f ca="1" t="shared" si="53"/>
        <v>0</v>
      </c>
      <c r="BF53" s="178">
        <f aca="true" t="shared" si="70" ref="BF53">SUM(BF54:BF58)</f>
        <v>0</v>
      </c>
      <c r="BG53" s="59">
        <f ca="1" t="shared" si="55"/>
        <v>0</v>
      </c>
      <c r="BH53" s="29"/>
      <c r="BI53" s="8"/>
      <c r="BJ53" s="8"/>
      <c r="BK53" s="8"/>
      <c r="BL53" s="8"/>
      <c r="BM53" s="8"/>
      <c r="BN53" s="8"/>
      <c r="BO53" s="8"/>
      <c r="BP53" s="8"/>
      <c r="BQ53" s="8"/>
    </row>
    <row r="54" spans="2:69" ht="15">
      <c r="B54" s="287"/>
      <c r="C54" s="180"/>
      <c r="D54" s="181"/>
      <c r="E54" s="170"/>
      <c r="F54" s="170" t="str">
        <f>$E$53&amp;".1"</f>
        <v>4.3.1.1</v>
      </c>
      <c r="G54" s="244" t="s">
        <v>94</v>
      </c>
      <c r="H54" s="135"/>
      <c r="I54" s="263">
        <v>0</v>
      </c>
      <c r="J54" s="263">
        <v>0</v>
      </c>
      <c r="K54" s="263">
        <v>0</v>
      </c>
      <c r="L54" s="263">
        <v>0</v>
      </c>
      <c r="M54" s="263">
        <v>0</v>
      </c>
      <c r="N54" s="263">
        <v>0</v>
      </c>
      <c r="O54" s="263">
        <v>0</v>
      </c>
      <c r="P54" s="263">
        <v>0</v>
      </c>
      <c r="Q54" s="263">
        <v>0</v>
      </c>
      <c r="R54" s="263">
        <v>0</v>
      </c>
      <c r="S54" s="263">
        <v>0</v>
      </c>
      <c r="T54" s="263">
        <v>0</v>
      </c>
      <c r="U54" s="263">
        <v>0</v>
      </c>
      <c r="V54" s="263">
        <v>0</v>
      </c>
      <c r="W54" s="263">
        <v>0</v>
      </c>
      <c r="X54" s="263">
        <v>0</v>
      </c>
      <c r="Y54" s="263">
        <v>0</v>
      </c>
      <c r="Z54" s="263">
        <v>0</v>
      </c>
      <c r="AA54" s="263">
        <v>0</v>
      </c>
      <c r="AB54" s="263">
        <v>0</v>
      </c>
      <c r="AC54" s="263">
        <v>0</v>
      </c>
      <c r="AD54" s="263">
        <v>0</v>
      </c>
      <c r="AE54" s="263">
        <v>0</v>
      </c>
      <c r="AF54" s="263">
        <v>0</v>
      </c>
      <c r="AG54" s="263">
        <v>0</v>
      </c>
      <c r="AH54" s="263">
        <v>0</v>
      </c>
      <c r="AI54" s="263">
        <v>0</v>
      </c>
      <c r="AJ54" s="263">
        <v>0</v>
      </c>
      <c r="AK54" s="263">
        <v>0</v>
      </c>
      <c r="AL54" s="263">
        <v>0</v>
      </c>
      <c r="AM54" s="263">
        <v>0</v>
      </c>
      <c r="AN54" s="263">
        <v>0</v>
      </c>
      <c r="AO54" s="263">
        <v>0</v>
      </c>
      <c r="AP54" s="263">
        <v>0</v>
      </c>
      <c r="AQ54" s="263">
        <v>0</v>
      </c>
      <c r="AR54" s="263">
        <v>0</v>
      </c>
      <c r="AS54" s="263">
        <v>0</v>
      </c>
      <c r="AT54" s="263">
        <v>0</v>
      </c>
      <c r="AU54" s="263">
        <v>0</v>
      </c>
      <c r="AV54" s="263">
        <v>0</v>
      </c>
      <c r="AW54" s="163">
        <f t="shared" si="7"/>
        <v>0</v>
      </c>
      <c r="AX54" s="59">
        <f ca="1" t="shared" si="47"/>
        <v>0</v>
      </c>
      <c r="AY54" s="29"/>
      <c r="AZ54" s="263">
        <v>0</v>
      </c>
      <c r="BA54" s="59">
        <f ca="1" t="shared" si="49"/>
        <v>0</v>
      </c>
      <c r="BB54" s="263">
        <v>0</v>
      </c>
      <c r="BC54" s="59">
        <f ca="1" t="shared" si="51"/>
        <v>0</v>
      </c>
      <c r="BD54" s="263">
        <v>0</v>
      </c>
      <c r="BE54" s="59">
        <f ca="1" t="shared" si="53"/>
        <v>0</v>
      </c>
      <c r="BF54" s="263">
        <v>0</v>
      </c>
      <c r="BG54" s="59">
        <f ca="1" t="shared" si="55"/>
        <v>0</v>
      </c>
      <c r="BH54" s="29"/>
      <c r="BI54" s="8"/>
      <c r="BJ54" s="8"/>
      <c r="BK54" s="8"/>
      <c r="BL54" s="8"/>
      <c r="BM54" s="8"/>
      <c r="BN54" s="8"/>
      <c r="BO54" s="8"/>
      <c r="BP54" s="8"/>
      <c r="BQ54" s="8"/>
    </row>
    <row r="55" spans="2:69" ht="15">
      <c r="B55" s="287"/>
      <c r="C55" s="180"/>
      <c r="D55" s="181"/>
      <c r="E55" s="170"/>
      <c r="F55" s="170" t="str">
        <f>$E$53&amp;".2"</f>
        <v>4.3.1.2</v>
      </c>
      <c r="G55" s="244" t="s">
        <v>95</v>
      </c>
      <c r="H55" s="135"/>
      <c r="I55" s="263">
        <v>0</v>
      </c>
      <c r="J55" s="263">
        <v>0</v>
      </c>
      <c r="K55" s="263">
        <v>0</v>
      </c>
      <c r="L55" s="263">
        <v>0</v>
      </c>
      <c r="M55" s="263">
        <v>0</v>
      </c>
      <c r="N55" s="263">
        <v>0</v>
      </c>
      <c r="O55" s="263">
        <v>0</v>
      </c>
      <c r="P55" s="263">
        <v>0</v>
      </c>
      <c r="Q55" s="263">
        <v>0</v>
      </c>
      <c r="R55" s="263">
        <v>0</v>
      </c>
      <c r="S55" s="263">
        <v>0</v>
      </c>
      <c r="T55" s="263">
        <v>0</v>
      </c>
      <c r="U55" s="263">
        <v>0</v>
      </c>
      <c r="V55" s="263">
        <v>0</v>
      </c>
      <c r="W55" s="263">
        <v>0</v>
      </c>
      <c r="X55" s="263">
        <v>0</v>
      </c>
      <c r="Y55" s="263">
        <v>0</v>
      </c>
      <c r="Z55" s="263">
        <v>0</v>
      </c>
      <c r="AA55" s="263">
        <v>0</v>
      </c>
      <c r="AB55" s="263">
        <v>0</v>
      </c>
      <c r="AC55" s="263">
        <v>0</v>
      </c>
      <c r="AD55" s="263">
        <v>0</v>
      </c>
      <c r="AE55" s="263">
        <v>0</v>
      </c>
      <c r="AF55" s="263">
        <v>0</v>
      </c>
      <c r="AG55" s="263">
        <v>0</v>
      </c>
      <c r="AH55" s="263">
        <v>0</v>
      </c>
      <c r="AI55" s="263">
        <v>0</v>
      </c>
      <c r="AJ55" s="263">
        <v>0</v>
      </c>
      <c r="AK55" s="263">
        <v>0</v>
      </c>
      <c r="AL55" s="263">
        <v>0</v>
      </c>
      <c r="AM55" s="263">
        <v>0</v>
      </c>
      <c r="AN55" s="263">
        <v>0</v>
      </c>
      <c r="AO55" s="263">
        <v>0</v>
      </c>
      <c r="AP55" s="263">
        <v>0</v>
      </c>
      <c r="AQ55" s="263">
        <v>0</v>
      </c>
      <c r="AR55" s="263">
        <v>0</v>
      </c>
      <c r="AS55" s="263">
        <v>0</v>
      </c>
      <c r="AT55" s="263">
        <v>0</v>
      </c>
      <c r="AU55" s="263">
        <v>0</v>
      </c>
      <c r="AV55" s="263">
        <v>0</v>
      </c>
      <c r="AW55" s="163">
        <f t="shared" si="7"/>
        <v>0</v>
      </c>
      <c r="AX55" s="59">
        <f ca="1" t="shared" si="47"/>
        <v>0</v>
      </c>
      <c r="AY55" s="29"/>
      <c r="AZ55" s="263">
        <v>0</v>
      </c>
      <c r="BA55" s="59">
        <f ca="1" t="shared" si="49"/>
        <v>0</v>
      </c>
      <c r="BB55" s="263">
        <v>0</v>
      </c>
      <c r="BC55" s="59">
        <f ca="1" t="shared" si="51"/>
        <v>0</v>
      </c>
      <c r="BD55" s="263">
        <v>0</v>
      </c>
      <c r="BE55" s="59">
        <f ca="1" t="shared" si="53"/>
        <v>0</v>
      </c>
      <c r="BF55" s="263">
        <v>0</v>
      </c>
      <c r="BG55" s="59">
        <f ca="1" t="shared" si="55"/>
        <v>0</v>
      </c>
      <c r="BH55" s="29"/>
      <c r="BI55" s="8"/>
      <c r="BJ55" s="8"/>
      <c r="BK55" s="8"/>
      <c r="BL55" s="8"/>
      <c r="BM55" s="8"/>
      <c r="BN55" s="8"/>
      <c r="BO55" s="8"/>
      <c r="BP55" s="8"/>
      <c r="BQ55" s="8"/>
    </row>
    <row r="56" spans="2:69" ht="15">
      <c r="B56" s="287"/>
      <c r="C56" s="180"/>
      <c r="D56" s="181"/>
      <c r="E56" s="170"/>
      <c r="F56" s="170" t="str">
        <f>$E$53&amp;".3"</f>
        <v>4.3.1.3</v>
      </c>
      <c r="G56" s="244" t="s">
        <v>96</v>
      </c>
      <c r="H56" s="135"/>
      <c r="I56" s="263">
        <v>0</v>
      </c>
      <c r="J56" s="263">
        <v>0</v>
      </c>
      <c r="K56" s="263">
        <v>0</v>
      </c>
      <c r="L56" s="263">
        <v>0</v>
      </c>
      <c r="M56" s="263">
        <v>0</v>
      </c>
      <c r="N56" s="263">
        <v>0</v>
      </c>
      <c r="O56" s="263">
        <v>0</v>
      </c>
      <c r="P56" s="263">
        <v>0</v>
      </c>
      <c r="Q56" s="263">
        <v>0</v>
      </c>
      <c r="R56" s="263">
        <v>0</v>
      </c>
      <c r="S56" s="263">
        <v>0</v>
      </c>
      <c r="T56" s="263">
        <v>0</v>
      </c>
      <c r="U56" s="263">
        <v>0</v>
      </c>
      <c r="V56" s="263">
        <v>0</v>
      </c>
      <c r="W56" s="263">
        <v>0</v>
      </c>
      <c r="X56" s="263">
        <v>0</v>
      </c>
      <c r="Y56" s="263">
        <v>0</v>
      </c>
      <c r="Z56" s="263">
        <v>0</v>
      </c>
      <c r="AA56" s="263">
        <v>0</v>
      </c>
      <c r="AB56" s="263">
        <v>0</v>
      </c>
      <c r="AC56" s="263">
        <v>0</v>
      </c>
      <c r="AD56" s="263">
        <v>0</v>
      </c>
      <c r="AE56" s="263">
        <v>0</v>
      </c>
      <c r="AF56" s="263">
        <v>0</v>
      </c>
      <c r="AG56" s="263">
        <v>0</v>
      </c>
      <c r="AH56" s="263">
        <v>0</v>
      </c>
      <c r="AI56" s="263">
        <v>0</v>
      </c>
      <c r="AJ56" s="263">
        <v>0</v>
      </c>
      <c r="AK56" s="263">
        <v>0</v>
      </c>
      <c r="AL56" s="263">
        <v>0</v>
      </c>
      <c r="AM56" s="263">
        <v>0</v>
      </c>
      <c r="AN56" s="263">
        <v>0</v>
      </c>
      <c r="AO56" s="263">
        <v>0</v>
      </c>
      <c r="AP56" s="263">
        <v>0</v>
      </c>
      <c r="AQ56" s="263">
        <v>0</v>
      </c>
      <c r="AR56" s="263">
        <v>0</v>
      </c>
      <c r="AS56" s="263">
        <v>0</v>
      </c>
      <c r="AT56" s="263">
        <v>0</v>
      </c>
      <c r="AU56" s="263">
        <v>0</v>
      </c>
      <c r="AV56" s="263">
        <v>0</v>
      </c>
      <c r="AW56" s="163">
        <f t="shared" si="7"/>
        <v>0</v>
      </c>
      <c r="AX56" s="59">
        <f ca="1" t="shared" si="47"/>
        <v>0</v>
      </c>
      <c r="AY56" s="29"/>
      <c r="AZ56" s="263">
        <v>0</v>
      </c>
      <c r="BA56" s="59">
        <f ca="1" t="shared" si="49"/>
        <v>0</v>
      </c>
      <c r="BB56" s="263">
        <v>0</v>
      </c>
      <c r="BC56" s="59">
        <f ca="1" t="shared" si="51"/>
        <v>0</v>
      </c>
      <c r="BD56" s="263">
        <v>0</v>
      </c>
      <c r="BE56" s="59">
        <f ca="1" t="shared" si="53"/>
        <v>0</v>
      </c>
      <c r="BF56" s="263">
        <v>0</v>
      </c>
      <c r="BG56" s="59">
        <f ca="1" t="shared" si="55"/>
        <v>0</v>
      </c>
      <c r="BH56" s="29"/>
      <c r="BI56" s="8"/>
      <c r="BJ56" s="8"/>
      <c r="BK56" s="8"/>
      <c r="BL56" s="8"/>
      <c r="BM56" s="8"/>
      <c r="BN56" s="8"/>
      <c r="BO56" s="8"/>
      <c r="BP56" s="8"/>
      <c r="BQ56" s="8"/>
    </row>
    <row r="57" spans="2:69" ht="15">
      <c r="B57" s="287"/>
      <c r="C57" s="180"/>
      <c r="D57" s="181"/>
      <c r="E57" s="170"/>
      <c r="F57" s="170" t="str">
        <f>$E$53&amp;".4"</f>
        <v>4.3.1.4</v>
      </c>
      <c r="G57" s="244" t="s">
        <v>97</v>
      </c>
      <c r="H57" s="135"/>
      <c r="I57" s="263">
        <v>0</v>
      </c>
      <c r="J57" s="263">
        <v>0</v>
      </c>
      <c r="K57" s="263">
        <v>0</v>
      </c>
      <c r="L57" s="263">
        <v>0</v>
      </c>
      <c r="M57" s="263">
        <v>0</v>
      </c>
      <c r="N57" s="263">
        <v>0</v>
      </c>
      <c r="O57" s="263">
        <v>0</v>
      </c>
      <c r="P57" s="263">
        <v>0</v>
      </c>
      <c r="Q57" s="263">
        <v>0</v>
      </c>
      <c r="R57" s="263">
        <v>0</v>
      </c>
      <c r="S57" s="263">
        <v>0</v>
      </c>
      <c r="T57" s="263">
        <v>0</v>
      </c>
      <c r="U57" s="263">
        <v>0</v>
      </c>
      <c r="V57" s="263">
        <v>0</v>
      </c>
      <c r="W57" s="263">
        <v>0</v>
      </c>
      <c r="X57" s="263">
        <v>0</v>
      </c>
      <c r="Y57" s="263">
        <v>0</v>
      </c>
      <c r="Z57" s="263">
        <v>0</v>
      </c>
      <c r="AA57" s="263">
        <v>0</v>
      </c>
      <c r="AB57" s="263">
        <v>0</v>
      </c>
      <c r="AC57" s="263">
        <v>0</v>
      </c>
      <c r="AD57" s="263">
        <v>0</v>
      </c>
      <c r="AE57" s="263">
        <v>0</v>
      </c>
      <c r="AF57" s="263">
        <v>0</v>
      </c>
      <c r="AG57" s="263">
        <v>0</v>
      </c>
      <c r="AH57" s="263">
        <v>0</v>
      </c>
      <c r="AI57" s="263">
        <v>0</v>
      </c>
      <c r="AJ57" s="263">
        <v>0</v>
      </c>
      <c r="AK57" s="263">
        <v>0</v>
      </c>
      <c r="AL57" s="263">
        <v>0</v>
      </c>
      <c r="AM57" s="263">
        <v>0</v>
      </c>
      <c r="AN57" s="263">
        <v>0</v>
      </c>
      <c r="AO57" s="263">
        <v>0</v>
      </c>
      <c r="AP57" s="263">
        <v>0</v>
      </c>
      <c r="AQ57" s="263">
        <v>0</v>
      </c>
      <c r="AR57" s="263">
        <v>0</v>
      </c>
      <c r="AS57" s="263">
        <v>0</v>
      </c>
      <c r="AT57" s="263">
        <v>0</v>
      </c>
      <c r="AU57" s="263">
        <v>0</v>
      </c>
      <c r="AV57" s="263">
        <v>0</v>
      </c>
      <c r="AW57" s="163">
        <f t="shared" si="7"/>
        <v>0</v>
      </c>
      <c r="AX57" s="59">
        <f ca="1" t="shared" si="47"/>
        <v>0</v>
      </c>
      <c r="AY57" s="29"/>
      <c r="AZ57" s="263">
        <v>0</v>
      </c>
      <c r="BA57" s="59">
        <f ca="1" t="shared" si="49"/>
        <v>0</v>
      </c>
      <c r="BB57" s="263">
        <v>0</v>
      </c>
      <c r="BC57" s="59">
        <f ca="1" t="shared" si="51"/>
        <v>0</v>
      </c>
      <c r="BD57" s="263">
        <v>0</v>
      </c>
      <c r="BE57" s="59">
        <f ca="1" t="shared" si="53"/>
        <v>0</v>
      </c>
      <c r="BF57" s="263">
        <v>0</v>
      </c>
      <c r="BG57" s="59">
        <f ca="1" t="shared" si="55"/>
        <v>0</v>
      </c>
      <c r="BH57" s="29"/>
      <c r="BI57" s="8"/>
      <c r="BJ57" s="8"/>
      <c r="BK57" s="8"/>
      <c r="BL57" s="8"/>
      <c r="BM57" s="8"/>
      <c r="BN57" s="8"/>
      <c r="BO57" s="8"/>
      <c r="BP57" s="8"/>
      <c r="BQ57" s="8"/>
    </row>
    <row r="58" spans="2:69" ht="15">
      <c r="B58" s="287"/>
      <c r="C58" s="180"/>
      <c r="D58" s="181"/>
      <c r="E58" s="170"/>
      <c r="F58" s="170" t="str">
        <f>$E$53&amp;".5"</f>
        <v>4.3.1.5</v>
      </c>
      <c r="G58" s="244" t="s">
        <v>98</v>
      </c>
      <c r="H58" s="135"/>
      <c r="I58" s="263">
        <v>0</v>
      </c>
      <c r="J58" s="263">
        <v>0</v>
      </c>
      <c r="K58" s="263">
        <v>0</v>
      </c>
      <c r="L58" s="263">
        <v>0</v>
      </c>
      <c r="M58" s="263">
        <v>0</v>
      </c>
      <c r="N58" s="263">
        <v>0</v>
      </c>
      <c r="O58" s="263">
        <v>0</v>
      </c>
      <c r="P58" s="263">
        <v>0</v>
      </c>
      <c r="Q58" s="263">
        <v>0</v>
      </c>
      <c r="R58" s="263">
        <v>0</v>
      </c>
      <c r="S58" s="263">
        <v>0</v>
      </c>
      <c r="T58" s="263">
        <v>0</v>
      </c>
      <c r="U58" s="263">
        <v>0</v>
      </c>
      <c r="V58" s="263">
        <v>0</v>
      </c>
      <c r="W58" s="263">
        <v>0</v>
      </c>
      <c r="X58" s="263">
        <v>0</v>
      </c>
      <c r="Y58" s="263">
        <v>0</v>
      </c>
      <c r="Z58" s="263">
        <v>0</v>
      </c>
      <c r="AA58" s="263">
        <v>0</v>
      </c>
      <c r="AB58" s="263">
        <v>0</v>
      </c>
      <c r="AC58" s="263">
        <v>0</v>
      </c>
      <c r="AD58" s="263">
        <v>0</v>
      </c>
      <c r="AE58" s="263">
        <v>0</v>
      </c>
      <c r="AF58" s="263">
        <v>0</v>
      </c>
      <c r="AG58" s="263">
        <v>0</v>
      </c>
      <c r="AH58" s="263">
        <v>0</v>
      </c>
      <c r="AI58" s="263">
        <v>0</v>
      </c>
      <c r="AJ58" s="263">
        <v>0</v>
      </c>
      <c r="AK58" s="263">
        <v>0</v>
      </c>
      <c r="AL58" s="263">
        <v>0</v>
      </c>
      <c r="AM58" s="263">
        <v>0</v>
      </c>
      <c r="AN58" s="263">
        <v>0</v>
      </c>
      <c r="AO58" s="263">
        <v>0</v>
      </c>
      <c r="AP58" s="263">
        <v>0</v>
      </c>
      <c r="AQ58" s="263">
        <v>0</v>
      </c>
      <c r="AR58" s="263">
        <v>0</v>
      </c>
      <c r="AS58" s="263">
        <v>0</v>
      </c>
      <c r="AT58" s="263">
        <v>0</v>
      </c>
      <c r="AU58" s="263">
        <v>0</v>
      </c>
      <c r="AV58" s="263">
        <v>0</v>
      </c>
      <c r="AW58" s="163">
        <f t="shared" si="7"/>
        <v>0</v>
      </c>
      <c r="AX58" s="59">
        <f ca="1" t="shared" si="47"/>
        <v>0</v>
      </c>
      <c r="AY58" s="29"/>
      <c r="AZ58" s="263">
        <v>0</v>
      </c>
      <c r="BA58" s="59">
        <f ca="1" t="shared" si="49"/>
        <v>0</v>
      </c>
      <c r="BB58" s="263">
        <v>0</v>
      </c>
      <c r="BC58" s="59">
        <f ca="1" t="shared" si="51"/>
        <v>0</v>
      </c>
      <c r="BD58" s="263">
        <v>0</v>
      </c>
      <c r="BE58" s="59">
        <f ca="1" t="shared" si="53"/>
        <v>0</v>
      </c>
      <c r="BF58" s="263">
        <v>0</v>
      </c>
      <c r="BG58" s="59">
        <f ca="1" t="shared" si="55"/>
        <v>0</v>
      </c>
      <c r="BH58" s="29"/>
      <c r="BI58" s="8"/>
      <c r="BJ58" s="8"/>
      <c r="BK58" s="8"/>
      <c r="BL58" s="8"/>
      <c r="BM58" s="8"/>
      <c r="BN58" s="8"/>
      <c r="BO58" s="8"/>
      <c r="BP58" s="8"/>
      <c r="BQ58" s="8"/>
    </row>
    <row r="59" spans="2:69" ht="15">
      <c r="B59" s="287"/>
      <c r="C59" s="180"/>
      <c r="D59" s="181"/>
      <c r="E59" s="170" t="str">
        <f>$D$52&amp;".2"</f>
        <v>4.3.2</v>
      </c>
      <c r="F59" s="171" t="s">
        <v>99</v>
      </c>
      <c r="G59" s="244"/>
      <c r="H59" s="135"/>
      <c r="I59" s="178">
        <f>SUM(I60:I64)</f>
        <v>0</v>
      </c>
      <c r="J59" s="178">
        <f aca="true" t="shared" si="71" ref="J59:AV59">SUM(J60:J64)</f>
        <v>0</v>
      </c>
      <c r="K59" s="178">
        <f t="shared" si="71"/>
        <v>0</v>
      </c>
      <c r="L59" s="178">
        <f t="shared" si="71"/>
        <v>0</v>
      </c>
      <c r="M59" s="178">
        <f t="shared" si="71"/>
        <v>0</v>
      </c>
      <c r="N59" s="178">
        <f t="shared" si="71"/>
        <v>0</v>
      </c>
      <c r="O59" s="178">
        <f t="shared" si="71"/>
        <v>0</v>
      </c>
      <c r="P59" s="178">
        <f t="shared" si="71"/>
        <v>0</v>
      </c>
      <c r="Q59" s="178">
        <f t="shared" si="71"/>
        <v>0</v>
      </c>
      <c r="R59" s="178">
        <f t="shared" si="71"/>
        <v>0</v>
      </c>
      <c r="S59" s="178">
        <f t="shared" si="71"/>
        <v>0</v>
      </c>
      <c r="T59" s="178">
        <f t="shared" si="71"/>
        <v>0</v>
      </c>
      <c r="U59" s="178">
        <f t="shared" si="71"/>
        <v>0</v>
      </c>
      <c r="V59" s="178">
        <f t="shared" si="71"/>
        <v>0</v>
      </c>
      <c r="W59" s="178">
        <f t="shared" si="71"/>
        <v>0</v>
      </c>
      <c r="X59" s="178">
        <f t="shared" si="71"/>
        <v>0</v>
      </c>
      <c r="Y59" s="178">
        <f t="shared" si="71"/>
        <v>0</v>
      </c>
      <c r="Z59" s="178">
        <f t="shared" si="71"/>
        <v>0</v>
      </c>
      <c r="AA59" s="178">
        <f t="shared" si="71"/>
        <v>0</v>
      </c>
      <c r="AB59" s="178">
        <f t="shared" si="71"/>
        <v>0</v>
      </c>
      <c r="AC59" s="178">
        <f t="shared" si="71"/>
        <v>0</v>
      </c>
      <c r="AD59" s="178">
        <f t="shared" si="71"/>
        <v>0</v>
      </c>
      <c r="AE59" s="178">
        <f t="shared" si="71"/>
        <v>0</v>
      </c>
      <c r="AF59" s="178">
        <f t="shared" si="71"/>
        <v>0</v>
      </c>
      <c r="AG59" s="178">
        <f t="shared" si="71"/>
        <v>0</v>
      </c>
      <c r="AH59" s="178">
        <f t="shared" si="71"/>
        <v>0</v>
      </c>
      <c r="AI59" s="178">
        <f t="shared" si="71"/>
        <v>0</v>
      </c>
      <c r="AJ59" s="178">
        <f t="shared" si="71"/>
        <v>0</v>
      </c>
      <c r="AK59" s="178">
        <f t="shared" si="71"/>
        <v>0</v>
      </c>
      <c r="AL59" s="178">
        <f t="shared" si="71"/>
        <v>0</v>
      </c>
      <c r="AM59" s="178">
        <f t="shared" si="71"/>
        <v>0</v>
      </c>
      <c r="AN59" s="178">
        <f t="shared" si="71"/>
        <v>0</v>
      </c>
      <c r="AO59" s="178">
        <f t="shared" si="71"/>
        <v>0</v>
      </c>
      <c r="AP59" s="178">
        <f t="shared" si="71"/>
        <v>0</v>
      </c>
      <c r="AQ59" s="178">
        <f t="shared" si="71"/>
        <v>0</v>
      </c>
      <c r="AR59" s="178">
        <f t="shared" si="71"/>
        <v>0</v>
      </c>
      <c r="AS59" s="178">
        <f t="shared" si="71"/>
        <v>0</v>
      </c>
      <c r="AT59" s="178">
        <f t="shared" si="71"/>
        <v>0</v>
      </c>
      <c r="AU59" s="178">
        <f t="shared" si="71"/>
        <v>0</v>
      </c>
      <c r="AV59" s="178">
        <f t="shared" si="71"/>
        <v>0</v>
      </c>
      <c r="AW59" s="163">
        <f t="shared" si="7"/>
        <v>0</v>
      </c>
      <c r="AX59" s="59">
        <f ca="1" t="shared" si="47"/>
        <v>0</v>
      </c>
      <c r="AY59" s="29"/>
      <c r="AZ59" s="178">
        <f aca="true" t="shared" si="72" ref="AZ59">SUM(AZ60:AZ64)</f>
        <v>0</v>
      </c>
      <c r="BA59" s="59">
        <f ca="1" t="shared" si="49"/>
        <v>0</v>
      </c>
      <c r="BB59" s="178">
        <f aca="true" t="shared" si="73" ref="BB59">SUM(BB60:BB64)</f>
        <v>0</v>
      </c>
      <c r="BC59" s="59">
        <f ca="1" t="shared" si="51"/>
        <v>0</v>
      </c>
      <c r="BD59" s="178">
        <f aca="true" t="shared" si="74" ref="BD59">SUM(BD60:BD64)</f>
        <v>0</v>
      </c>
      <c r="BE59" s="59">
        <f ca="1" t="shared" si="53"/>
        <v>0</v>
      </c>
      <c r="BF59" s="178">
        <f aca="true" t="shared" si="75" ref="BF59">SUM(BF60:BF64)</f>
        <v>0</v>
      </c>
      <c r="BG59" s="59">
        <f ca="1" t="shared" si="55"/>
        <v>0</v>
      </c>
      <c r="BH59" s="29"/>
      <c r="BI59" s="8"/>
      <c r="BJ59" s="8"/>
      <c r="BK59" s="8"/>
      <c r="BL59" s="8"/>
      <c r="BM59" s="8"/>
      <c r="BN59" s="8"/>
      <c r="BO59" s="8"/>
      <c r="BP59" s="8"/>
      <c r="BQ59" s="8"/>
    </row>
    <row r="60" spans="2:69" ht="15">
      <c r="B60" s="287"/>
      <c r="C60" s="180"/>
      <c r="D60" s="181"/>
      <c r="E60" s="170"/>
      <c r="F60" s="170" t="str">
        <f>$E$59&amp;".1"</f>
        <v>4.3.2.1</v>
      </c>
      <c r="G60" s="244" t="s">
        <v>100</v>
      </c>
      <c r="H60" s="135"/>
      <c r="I60" s="263">
        <v>0</v>
      </c>
      <c r="J60" s="263">
        <v>0</v>
      </c>
      <c r="K60" s="263">
        <v>0</v>
      </c>
      <c r="L60" s="263">
        <v>0</v>
      </c>
      <c r="M60" s="263">
        <v>0</v>
      </c>
      <c r="N60" s="263">
        <v>0</v>
      </c>
      <c r="O60" s="263">
        <v>0</v>
      </c>
      <c r="P60" s="263">
        <v>0</v>
      </c>
      <c r="Q60" s="263">
        <v>0</v>
      </c>
      <c r="R60" s="263">
        <v>0</v>
      </c>
      <c r="S60" s="263">
        <v>0</v>
      </c>
      <c r="T60" s="263">
        <v>0</v>
      </c>
      <c r="U60" s="263">
        <v>0</v>
      </c>
      <c r="V60" s="263">
        <v>0</v>
      </c>
      <c r="W60" s="263">
        <v>0</v>
      </c>
      <c r="X60" s="263">
        <v>0</v>
      </c>
      <c r="Y60" s="263">
        <v>0</v>
      </c>
      <c r="Z60" s="263">
        <v>0</v>
      </c>
      <c r="AA60" s="263">
        <v>0</v>
      </c>
      <c r="AB60" s="263">
        <v>0</v>
      </c>
      <c r="AC60" s="263">
        <v>0</v>
      </c>
      <c r="AD60" s="263">
        <v>0</v>
      </c>
      <c r="AE60" s="263">
        <v>0</v>
      </c>
      <c r="AF60" s="263">
        <v>0</v>
      </c>
      <c r="AG60" s="263">
        <v>0</v>
      </c>
      <c r="AH60" s="263">
        <v>0</v>
      </c>
      <c r="AI60" s="263">
        <v>0</v>
      </c>
      <c r="AJ60" s="263">
        <v>0</v>
      </c>
      <c r="AK60" s="263">
        <v>0</v>
      </c>
      <c r="AL60" s="263">
        <v>0</v>
      </c>
      <c r="AM60" s="263">
        <v>0</v>
      </c>
      <c r="AN60" s="263">
        <v>0</v>
      </c>
      <c r="AO60" s="263">
        <v>0</v>
      </c>
      <c r="AP60" s="263">
        <v>0</v>
      </c>
      <c r="AQ60" s="263">
        <v>0</v>
      </c>
      <c r="AR60" s="263">
        <v>0</v>
      </c>
      <c r="AS60" s="263">
        <v>0</v>
      </c>
      <c r="AT60" s="263">
        <v>0</v>
      </c>
      <c r="AU60" s="263">
        <v>0</v>
      </c>
      <c r="AV60" s="263">
        <v>0</v>
      </c>
      <c r="AW60" s="163">
        <f t="shared" si="7"/>
        <v>0</v>
      </c>
      <c r="AX60" s="59">
        <f ca="1" t="shared" si="47"/>
        <v>0</v>
      </c>
      <c r="AY60" s="29"/>
      <c r="AZ60" s="263">
        <v>0</v>
      </c>
      <c r="BA60" s="59">
        <f ca="1" t="shared" si="49"/>
        <v>0</v>
      </c>
      <c r="BB60" s="263">
        <v>0</v>
      </c>
      <c r="BC60" s="59">
        <f ca="1" t="shared" si="51"/>
        <v>0</v>
      </c>
      <c r="BD60" s="263">
        <v>0</v>
      </c>
      <c r="BE60" s="59">
        <f ca="1" t="shared" si="53"/>
        <v>0</v>
      </c>
      <c r="BF60" s="263">
        <v>0</v>
      </c>
      <c r="BG60" s="59">
        <f ca="1" t="shared" si="55"/>
        <v>0</v>
      </c>
      <c r="BH60" s="29"/>
      <c r="BI60" s="8"/>
      <c r="BJ60" s="8"/>
      <c r="BK60" s="8"/>
      <c r="BL60" s="8"/>
      <c r="BM60" s="8"/>
      <c r="BN60" s="8"/>
      <c r="BO60" s="8"/>
      <c r="BP60" s="8"/>
      <c r="BQ60" s="8"/>
    </row>
    <row r="61" spans="2:69" ht="15">
      <c r="B61" s="287"/>
      <c r="C61" s="180"/>
      <c r="D61" s="181"/>
      <c r="E61" s="170"/>
      <c r="F61" s="170" t="str">
        <f>$E$59&amp;".2"</f>
        <v>4.3.2.2</v>
      </c>
      <c r="G61" s="244" t="s">
        <v>101</v>
      </c>
      <c r="H61" s="135"/>
      <c r="I61" s="263">
        <v>0</v>
      </c>
      <c r="J61" s="263">
        <v>0</v>
      </c>
      <c r="K61" s="263">
        <v>0</v>
      </c>
      <c r="L61" s="263">
        <v>0</v>
      </c>
      <c r="M61" s="263">
        <v>0</v>
      </c>
      <c r="N61" s="263">
        <v>0</v>
      </c>
      <c r="O61" s="263">
        <v>0</v>
      </c>
      <c r="P61" s="263">
        <v>0</v>
      </c>
      <c r="Q61" s="263">
        <v>0</v>
      </c>
      <c r="R61" s="263">
        <v>0</v>
      </c>
      <c r="S61" s="263">
        <v>0</v>
      </c>
      <c r="T61" s="263">
        <v>0</v>
      </c>
      <c r="U61" s="263">
        <v>0</v>
      </c>
      <c r="V61" s="263">
        <v>0</v>
      </c>
      <c r="W61" s="263">
        <v>0</v>
      </c>
      <c r="X61" s="263">
        <v>0</v>
      </c>
      <c r="Y61" s="263">
        <v>0</v>
      </c>
      <c r="Z61" s="263">
        <v>0</v>
      </c>
      <c r="AA61" s="263">
        <v>0</v>
      </c>
      <c r="AB61" s="263">
        <v>0</v>
      </c>
      <c r="AC61" s="263">
        <v>0</v>
      </c>
      <c r="AD61" s="263">
        <v>0</v>
      </c>
      <c r="AE61" s="263">
        <v>0</v>
      </c>
      <c r="AF61" s="263">
        <v>0</v>
      </c>
      <c r="AG61" s="263">
        <v>0</v>
      </c>
      <c r="AH61" s="263">
        <v>0</v>
      </c>
      <c r="AI61" s="263">
        <v>0</v>
      </c>
      <c r="AJ61" s="263">
        <v>0</v>
      </c>
      <c r="AK61" s="263">
        <v>0</v>
      </c>
      <c r="AL61" s="263">
        <v>0</v>
      </c>
      <c r="AM61" s="263">
        <v>0</v>
      </c>
      <c r="AN61" s="263">
        <v>0</v>
      </c>
      <c r="AO61" s="263">
        <v>0</v>
      </c>
      <c r="AP61" s="263">
        <v>0</v>
      </c>
      <c r="AQ61" s="263">
        <v>0</v>
      </c>
      <c r="AR61" s="263">
        <v>0</v>
      </c>
      <c r="AS61" s="263">
        <v>0</v>
      </c>
      <c r="AT61" s="263">
        <v>0</v>
      </c>
      <c r="AU61" s="263">
        <v>0</v>
      </c>
      <c r="AV61" s="263">
        <v>0</v>
      </c>
      <c r="AW61" s="163">
        <f t="shared" si="7"/>
        <v>0</v>
      </c>
      <c r="AX61" s="59">
        <f ca="1" t="shared" si="47"/>
        <v>0</v>
      </c>
      <c r="AY61" s="29"/>
      <c r="AZ61" s="263">
        <v>0</v>
      </c>
      <c r="BA61" s="59">
        <f ca="1" t="shared" si="49"/>
        <v>0</v>
      </c>
      <c r="BB61" s="263">
        <v>0</v>
      </c>
      <c r="BC61" s="59">
        <f ca="1" t="shared" si="51"/>
        <v>0</v>
      </c>
      <c r="BD61" s="263">
        <v>0</v>
      </c>
      <c r="BE61" s="59">
        <f ca="1" t="shared" si="53"/>
        <v>0</v>
      </c>
      <c r="BF61" s="263">
        <v>0</v>
      </c>
      <c r="BG61" s="59">
        <f ca="1" t="shared" si="55"/>
        <v>0</v>
      </c>
      <c r="BH61" s="29"/>
      <c r="BI61" s="8"/>
      <c r="BJ61" s="8"/>
      <c r="BK61" s="8"/>
      <c r="BL61" s="8"/>
      <c r="BM61" s="8"/>
      <c r="BN61" s="8"/>
      <c r="BO61" s="8"/>
      <c r="BP61" s="8"/>
      <c r="BQ61" s="8"/>
    </row>
    <row r="62" spans="2:69" ht="15">
      <c r="B62" s="287"/>
      <c r="C62" s="180"/>
      <c r="D62" s="181"/>
      <c r="E62" s="170"/>
      <c r="F62" s="170" t="str">
        <f>$E$59&amp;".3"</f>
        <v>4.3.2.3</v>
      </c>
      <c r="G62" s="244" t="s">
        <v>102</v>
      </c>
      <c r="H62" s="135"/>
      <c r="I62" s="263">
        <v>0</v>
      </c>
      <c r="J62" s="263">
        <v>0</v>
      </c>
      <c r="K62" s="263">
        <v>0</v>
      </c>
      <c r="L62" s="263">
        <v>0</v>
      </c>
      <c r="M62" s="263">
        <v>0</v>
      </c>
      <c r="N62" s="263">
        <v>0</v>
      </c>
      <c r="O62" s="263">
        <v>0</v>
      </c>
      <c r="P62" s="263">
        <v>0</v>
      </c>
      <c r="Q62" s="263">
        <v>0</v>
      </c>
      <c r="R62" s="263">
        <v>0</v>
      </c>
      <c r="S62" s="263">
        <v>0</v>
      </c>
      <c r="T62" s="263">
        <v>0</v>
      </c>
      <c r="U62" s="263">
        <v>0</v>
      </c>
      <c r="V62" s="263">
        <v>0</v>
      </c>
      <c r="W62" s="263">
        <v>0</v>
      </c>
      <c r="X62" s="263">
        <v>0</v>
      </c>
      <c r="Y62" s="263">
        <v>0</v>
      </c>
      <c r="Z62" s="263">
        <v>0</v>
      </c>
      <c r="AA62" s="263">
        <v>0</v>
      </c>
      <c r="AB62" s="263">
        <v>0</v>
      </c>
      <c r="AC62" s="263">
        <v>0</v>
      </c>
      <c r="AD62" s="263">
        <v>0</v>
      </c>
      <c r="AE62" s="263">
        <v>0</v>
      </c>
      <c r="AF62" s="263">
        <v>0</v>
      </c>
      <c r="AG62" s="263">
        <v>0</v>
      </c>
      <c r="AH62" s="263">
        <v>0</v>
      </c>
      <c r="AI62" s="263">
        <v>0</v>
      </c>
      <c r="AJ62" s="263">
        <v>0</v>
      </c>
      <c r="AK62" s="263">
        <v>0</v>
      </c>
      <c r="AL62" s="263">
        <v>0</v>
      </c>
      <c r="AM62" s="263">
        <v>0</v>
      </c>
      <c r="AN62" s="263">
        <v>0</v>
      </c>
      <c r="AO62" s="263">
        <v>0</v>
      </c>
      <c r="AP62" s="263">
        <v>0</v>
      </c>
      <c r="AQ62" s="263">
        <v>0</v>
      </c>
      <c r="AR62" s="263">
        <v>0</v>
      </c>
      <c r="AS62" s="263">
        <v>0</v>
      </c>
      <c r="AT62" s="263">
        <v>0</v>
      </c>
      <c r="AU62" s="263">
        <v>0</v>
      </c>
      <c r="AV62" s="263">
        <v>0</v>
      </c>
      <c r="AW62" s="163">
        <f t="shared" si="7"/>
        <v>0</v>
      </c>
      <c r="AX62" s="59">
        <f ca="1" t="shared" si="47"/>
        <v>0</v>
      </c>
      <c r="AY62" s="29"/>
      <c r="AZ62" s="263">
        <v>0</v>
      </c>
      <c r="BA62" s="59">
        <f ca="1" t="shared" si="49"/>
        <v>0</v>
      </c>
      <c r="BB62" s="263">
        <v>0</v>
      </c>
      <c r="BC62" s="59">
        <f ca="1" t="shared" si="51"/>
        <v>0</v>
      </c>
      <c r="BD62" s="263">
        <v>0</v>
      </c>
      <c r="BE62" s="59">
        <f ca="1" t="shared" si="53"/>
        <v>0</v>
      </c>
      <c r="BF62" s="263">
        <v>0</v>
      </c>
      <c r="BG62" s="59">
        <f ca="1" t="shared" si="55"/>
        <v>0</v>
      </c>
      <c r="BH62" s="29"/>
      <c r="BI62" s="8"/>
      <c r="BJ62" s="8"/>
      <c r="BK62" s="8"/>
      <c r="BL62" s="8"/>
      <c r="BM62" s="8"/>
      <c r="BN62" s="8"/>
      <c r="BO62" s="8"/>
      <c r="BP62" s="8"/>
      <c r="BQ62" s="8"/>
    </row>
    <row r="63" spans="2:69" ht="15">
      <c r="B63" s="287"/>
      <c r="C63" s="180"/>
      <c r="D63" s="181"/>
      <c r="E63" s="170"/>
      <c r="F63" s="170" t="str">
        <f>$E$59&amp;".4"</f>
        <v>4.3.2.4</v>
      </c>
      <c r="G63" s="244" t="s">
        <v>103</v>
      </c>
      <c r="H63" s="135"/>
      <c r="I63" s="263">
        <v>0</v>
      </c>
      <c r="J63" s="263">
        <v>0</v>
      </c>
      <c r="K63" s="263">
        <v>0</v>
      </c>
      <c r="L63" s="263">
        <v>0</v>
      </c>
      <c r="M63" s="263">
        <v>0</v>
      </c>
      <c r="N63" s="263">
        <v>0</v>
      </c>
      <c r="O63" s="263">
        <v>0</v>
      </c>
      <c r="P63" s="263">
        <v>0</v>
      </c>
      <c r="Q63" s="263">
        <v>0</v>
      </c>
      <c r="R63" s="263">
        <v>0</v>
      </c>
      <c r="S63" s="263">
        <v>0</v>
      </c>
      <c r="T63" s="263">
        <v>0</v>
      </c>
      <c r="U63" s="263">
        <v>0</v>
      </c>
      <c r="V63" s="263">
        <v>0</v>
      </c>
      <c r="W63" s="263">
        <v>0</v>
      </c>
      <c r="X63" s="263">
        <v>0</v>
      </c>
      <c r="Y63" s="263">
        <v>0</v>
      </c>
      <c r="Z63" s="263">
        <v>0</v>
      </c>
      <c r="AA63" s="263">
        <v>0</v>
      </c>
      <c r="AB63" s="263">
        <v>0</v>
      </c>
      <c r="AC63" s="263">
        <v>0</v>
      </c>
      <c r="AD63" s="263">
        <v>0</v>
      </c>
      <c r="AE63" s="263">
        <v>0</v>
      </c>
      <c r="AF63" s="263">
        <v>0</v>
      </c>
      <c r="AG63" s="263">
        <v>0</v>
      </c>
      <c r="AH63" s="263">
        <v>0</v>
      </c>
      <c r="AI63" s="263">
        <v>0</v>
      </c>
      <c r="AJ63" s="263">
        <v>0</v>
      </c>
      <c r="AK63" s="263">
        <v>0</v>
      </c>
      <c r="AL63" s="263">
        <v>0</v>
      </c>
      <c r="AM63" s="263">
        <v>0</v>
      </c>
      <c r="AN63" s="263">
        <v>0</v>
      </c>
      <c r="AO63" s="263">
        <v>0</v>
      </c>
      <c r="AP63" s="263">
        <v>0</v>
      </c>
      <c r="AQ63" s="263">
        <v>0</v>
      </c>
      <c r="AR63" s="263">
        <v>0</v>
      </c>
      <c r="AS63" s="263">
        <v>0</v>
      </c>
      <c r="AT63" s="263">
        <v>0</v>
      </c>
      <c r="AU63" s="263">
        <v>0</v>
      </c>
      <c r="AV63" s="263">
        <v>0</v>
      </c>
      <c r="AW63" s="163">
        <f t="shared" si="7"/>
        <v>0</v>
      </c>
      <c r="AX63" s="59">
        <f ca="1" t="shared" si="47"/>
        <v>0</v>
      </c>
      <c r="AY63" s="29"/>
      <c r="AZ63" s="263">
        <v>0</v>
      </c>
      <c r="BA63" s="59">
        <f ca="1" t="shared" si="49"/>
        <v>0</v>
      </c>
      <c r="BB63" s="263">
        <v>0</v>
      </c>
      <c r="BC63" s="59">
        <f ca="1" t="shared" si="51"/>
        <v>0</v>
      </c>
      <c r="BD63" s="263">
        <v>0</v>
      </c>
      <c r="BE63" s="59">
        <f ca="1" t="shared" si="53"/>
        <v>0</v>
      </c>
      <c r="BF63" s="263">
        <v>0</v>
      </c>
      <c r="BG63" s="59">
        <f ca="1" t="shared" si="55"/>
        <v>0</v>
      </c>
      <c r="BH63" s="29"/>
      <c r="BI63" s="8"/>
      <c r="BJ63" s="8"/>
      <c r="BK63" s="8"/>
      <c r="BL63" s="8"/>
      <c r="BM63" s="8"/>
      <c r="BN63" s="8"/>
      <c r="BO63" s="8"/>
      <c r="BP63" s="8"/>
      <c r="BQ63" s="8"/>
    </row>
    <row r="64" spans="2:69" ht="15">
      <c r="B64" s="287"/>
      <c r="C64" s="180"/>
      <c r="D64" s="181"/>
      <c r="E64" s="170"/>
      <c r="F64" s="170" t="str">
        <f>$E$59&amp;".5"</f>
        <v>4.3.2.5</v>
      </c>
      <c r="G64" s="244" t="s">
        <v>104</v>
      </c>
      <c r="H64" s="135"/>
      <c r="I64" s="263">
        <v>0</v>
      </c>
      <c r="J64" s="263">
        <v>0</v>
      </c>
      <c r="K64" s="263">
        <v>0</v>
      </c>
      <c r="L64" s="263">
        <v>0</v>
      </c>
      <c r="M64" s="263">
        <v>0</v>
      </c>
      <c r="N64" s="263">
        <v>0</v>
      </c>
      <c r="O64" s="263">
        <v>0</v>
      </c>
      <c r="P64" s="263">
        <v>0</v>
      </c>
      <c r="Q64" s="263">
        <v>0</v>
      </c>
      <c r="R64" s="263">
        <v>0</v>
      </c>
      <c r="S64" s="263">
        <v>0</v>
      </c>
      <c r="T64" s="263">
        <v>0</v>
      </c>
      <c r="U64" s="263">
        <v>0</v>
      </c>
      <c r="V64" s="263">
        <v>0</v>
      </c>
      <c r="W64" s="263">
        <v>0</v>
      </c>
      <c r="X64" s="263">
        <v>0</v>
      </c>
      <c r="Y64" s="263">
        <v>0</v>
      </c>
      <c r="Z64" s="263">
        <v>0</v>
      </c>
      <c r="AA64" s="263">
        <v>0</v>
      </c>
      <c r="AB64" s="263">
        <v>0</v>
      </c>
      <c r="AC64" s="263">
        <v>0</v>
      </c>
      <c r="AD64" s="263">
        <v>0</v>
      </c>
      <c r="AE64" s="263">
        <v>0</v>
      </c>
      <c r="AF64" s="263">
        <v>0</v>
      </c>
      <c r="AG64" s="263">
        <v>0</v>
      </c>
      <c r="AH64" s="263">
        <v>0</v>
      </c>
      <c r="AI64" s="263">
        <v>0</v>
      </c>
      <c r="AJ64" s="263">
        <v>0</v>
      </c>
      <c r="AK64" s="263">
        <v>0</v>
      </c>
      <c r="AL64" s="263">
        <v>0</v>
      </c>
      <c r="AM64" s="263">
        <v>0</v>
      </c>
      <c r="AN64" s="263">
        <v>0</v>
      </c>
      <c r="AO64" s="263">
        <v>0</v>
      </c>
      <c r="AP64" s="263">
        <v>0</v>
      </c>
      <c r="AQ64" s="263">
        <v>0</v>
      </c>
      <c r="AR64" s="263">
        <v>0</v>
      </c>
      <c r="AS64" s="263">
        <v>0</v>
      </c>
      <c r="AT64" s="263">
        <v>0</v>
      </c>
      <c r="AU64" s="263">
        <v>0</v>
      </c>
      <c r="AV64" s="263">
        <v>0</v>
      </c>
      <c r="AW64" s="163">
        <f t="shared" si="7"/>
        <v>0</v>
      </c>
      <c r="AX64" s="59">
        <f ca="1" t="shared" si="47"/>
        <v>0</v>
      </c>
      <c r="AY64" s="29"/>
      <c r="AZ64" s="263">
        <v>0</v>
      </c>
      <c r="BA64" s="59">
        <f ca="1" t="shared" si="49"/>
        <v>0</v>
      </c>
      <c r="BB64" s="263">
        <v>0</v>
      </c>
      <c r="BC64" s="59">
        <f ca="1" t="shared" si="51"/>
        <v>0</v>
      </c>
      <c r="BD64" s="263">
        <v>0</v>
      </c>
      <c r="BE64" s="59">
        <f ca="1" t="shared" si="53"/>
        <v>0</v>
      </c>
      <c r="BF64" s="263">
        <v>0</v>
      </c>
      <c r="BG64" s="59">
        <f ca="1" t="shared" si="55"/>
        <v>0</v>
      </c>
      <c r="BH64" s="29"/>
      <c r="BI64" s="8"/>
      <c r="BJ64" s="8"/>
      <c r="BK64" s="8"/>
      <c r="BL64" s="8"/>
      <c r="BM64" s="8"/>
      <c r="BN64" s="8"/>
      <c r="BO64" s="8"/>
      <c r="BP64" s="8"/>
      <c r="BQ64" s="8"/>
    </row>
    <row r="65" spans="2:69" ht="15">
      <c r="B65" s="287"/>
      <c r="C65" s="180"/>
      <c r="D65" s="181"/>
      <c r="E65" s="170" t="str">
        <f>$D$52&amp;".3"</f>
        <v>4.3.3</v>
      </c>
      <c r="F65" s="171" t="s">
        <v>105</v>
      </c>
      <c r="G65" s="244"/>
      <c r="H65" s="135"/>
      <c r="I65" s="178">
        <f>SUM(I66:I70)</f>
        <v>0</v>
      </c>
      <c r="J65" s="178">
        <f aca="true" t="shared" si="76" ref="J65:AV65">SUM(J66:J70)</f>
        <v>0</v>
      </c>
      <c r="K65" s="178">
        <f t="shared" si="76"/>
        <v>0</v>
      </c>
      <c r="L65" s="178">
        <f t="shared" si="76"/>
        <v>0</v>
      </c>
      <c r="M65" s="178">
        <f t="shared" si="76"/>
        <v>0</v>
      </c>
      <c r="N65" s="178">
        <f t="shared" si="76"/>
        <v>0</v>
      </c>
      <c r="O65" s="178">
        <f t="shared" si="76"/>
        <v>0</v>
      </c>
      <c r="P65" s="178">
        <f t="shared" si="76"/>
        <v>0</v>
      </c>
      <c r="Q65" s="178">
        <f t="shared" si="76"/>
        <v>0</v>
      </c>
      <c r="R65" s="178">
        <f t="shared" si="76"/>
        <v>0</v>
      </c>
      <c r="S65" s="178">
        <f t="shared" si="76"/>
        <v>0</v>
      </c>
      <c r="T65" s="178">
        <f t="shared" si="76"/>
        <v>0</v>
      </c>
      <c r="U65" s="178">
        <f t="shared" si="76"/>
        <v>0</v>
      </c>
      <c r="V65" s="178">
        <f t="shared" si="76"/>
        <v>0</v>
      </c>
      <c r="W65" s="178">
        <f t="shared" si="76"/>
        <v>0</v>
      </c>
      <c r="X65" s="178">
        <f t="shared" si="76"/>
        <v>0</v>
      </c>
      <c r="Y65" s="178">
        <f t="shared" si="76"/>
        <v>0</v>
      </c>
      <c r="Z65" s="178">
        <f t="shared" si="76"/>
        <v>0</v>
      </c>
      <c r="AA65" s="178">
        <f t="shared" si="76"/>
        <v>0</v>
      </c>
      <c r="AB65" s="178">
        <f t="shared" si="76"/>
        <v>0</v>
      </c>
      <c r="AC65" s="178">
        <f t="shared" si="76"/>
        <v>0</v>
      </c>
      <c r="AD65" s="178">
        <f t="shared" si="76"/>
        <v>0</v>
      </c>
      <c r="AE65" s="178">
        <f t="shared" si="76"/>
        <v>0</v>
      </c>
      <c r="AF65" s="178">
        <f t="shared" si="76"/>
        <v>0</v>
      </c>
      <c r="AG65" s="178">
        <f t="shared" si="76"/>
        <v>0</v>
      </c>
      <c r="AH65" s="178">
        <f t="shared" si="76"/>
        <v>0</v>
      </c>
      <c r="AI65" s="178">
        <f t="shared" si="76"/>
        <v>0</v>
      </c>
      <c r="AJ65" s="178">
        <f t="shared" si="76"/>
        <v>0</v>
      </c>
      <c r="AK65" s="178">
        <f t="shared" si="76"/>
        <v>0</v>
      </c>
      <c r="AL65" s="178">
        <f t="shared" si="76"/>
        <v>0</v>
      </c>
      <c r="AM65" s="178">
        <f t="shared" si="76"/>
        <v>0</v>
      </c>
      <c r="AN65" s="178">
        <f t="shared" si="76"/>
        <v>0</v>
      </c>
      <c r="AO65" s="178">
        <f t="shared" si="76"/>
        <v>0</v>
      </c>
      <c r="AP65" s="178">
        <f t="shared" si="76"/>
        <v>0</v>
      </c>
      <c r="AQ65" s="178">
        <f t="shared" si="76"/>
        <v>0</v>
      </c>
      <c r="AR65" s="178">
        <f t="shared" si="76"/>
        <v>0</v>
      </c>
      <c r="AS65" s="178">
        <f t="shared" si="76"/>
        <v>0</v>
      </c>
      <c r="AT65" s="178">
        <f t="shared" si="76"/>
        <v>0</v>
      </c>
      <c r="AU65" s="178">
        <f t="shared" si="76"/>
        <v>0</v>
      </c>
      <c r="AV65" s="178">
        <f t="shared" si="76"/>
        <v>0</v>
      </c>
      <c r="AW65" s="163">
        <f t="shared" si="7"/>
        <v>0</v>
      </c>
      <c r="AX65" s="59">
        <f ca="1" t="shared" si="47"/>
        <v>0</v>
      </c>
      <c r="AY65" s="29"/>
      <c r="AZ65" s="178">
        <f aca="true" t="shared" si="77" ref="AZ65">SUM(AZ66:AZ70)</f>
        <v>0</v>
      </c>
      <c r="BA65" s="59">
        <f ca="1" t="shared" si="49"/>
        <v>0</v>
      </c>
      <c r="BB65" s="178">
        <f aca="true" t="shared" si="78" ref="BB65">SUM(BB66:BB70)</f>
        <v>0</v>
      </c>
      <c r="BC65" s="59">
        <f ca="1" t="shared" si="51"/>
        <v>0</v>
      </c>
      <c r="BD65" s="178">
        <f aca="true" t="shared" si="79" ref="BD65">SUM(BD66:BD70)</f>
        <v>0</v>
      </c>
      <c r="BE65" s="59">
        <f ca="1" t="shared" si="53"/>
        <v>0</v>
      </c>
      <c r="BF65" s="178">
        <f aca="true" t="shared" si="80" ref="BF65">SUM(BF66:BF70)</f>
        <v>0</v>
      </c>
      <c r="BG65" s="59">
        <f ca="1" t="shared" si="55"/>
        <v>0</v>
      </c>
      <c r="BH65" s="29"/>
      <c r="BI65" s="8"/>
      <c r="BJ65" s="8"/>
      <c r="BK65" s="8"/>
      <c r="BL65" s="8"/>
      <c r="BM65" s="8"/>
      <c r="BN65" s="8"/>
      <c r="BO65" s="8"/>
      <c r="BP65" s="8"/>
      <c r="BQ65" s="8"/>
    </row>
    <row r="66" spans="2:69" ht="15">
      <c r="B66" s="287"/>
      <c r="C66" s="180"/>
      <c r="D66" s="181"/>
      <c r="E66" s="170"/>
      <c r="F66" s="170" t="str">
        <f>$E$65&amp;".1"</f>
        <v>4.3.3.1</v>
      </c>
      <c r="G66" s="244" t="s">
        <v>106</v>
      </c>
      <c r="H66" s="135"/>
      <c r="I66" s="263">
        <v>0</v>
      </c>
      <c r="J66" s="263">
        <v>0</v>
      </c>
      <c r="K66" s="263">
        <v>0</v>
      </c>
      <c r="L66" s="263">
        <v>0</v>
      </c>
      <c r="M66" s="263">
        <v>0</v>
      </c>
      <c r="N66" s="263">
        <v>0</v>
      </c>
      <c r="O66" s="263">
        <v>0</v>
      </c>
      <c r="P66" s="263">
        <v>0</v>
      </c>
      <c r="Q66" s="263">
        <v>0</v>
      </c>
      <c r="R66" s="263">
        <v>0</v>
      </c>
      <c r="S66" s="263">
        <v>0</v>
      </c>
      <c r="T66" s="263">
        <v>0</v>
      </c>
      <c r="U66" s="263">
        <v>0</v>
      </c>
      <c r="V66" s="263">
        <v>0</v>
      </c>
      <c r="W66" s="263">
        <v>0</v>
      </c>
      <c r="X66" s="263">
        <v>0</v>
      </c>
      <c r="Y66" s="263">
        <v>0</v>
      </c>
      <c r="Z66" s="263">
        <v>0</v>
      </c>
      <c r="AA66" s="263">
        <v>0</v>
      </c>
      <c r="AB66" s="263">
        <v>0</v>
      </c>
      <c r="AC66" s="263">
        <v>0</v>
      </c>
      <c r="AD66" s="263">
        <v>0</v>
      </c>
      <c r="AE66" s="263">
        <v>0</v>
      </c>
      <c r="AF66" s="263">
        <v>0</v>
      </c>
      <c r="AG66" s="263">
        <v>0</v>
      </c>
      <c r="AH66" s="263">
        <v>0</v>
      </c>
      <c r="AI66" s="263">
        <v>0</v>
      </c>
      <c r="AJ66" s="263">
        <v>0</v>
      </c>
      <c r="AK66" s="263">
        <v>0</v>
      </c>
      <c r="AL66" s="263">
        <v>0</v>
      </c>
      <c r="AM66" s="263">
        <v>0</v>
      </c>
      <c r="AN66" s="263">
        <v>0</v>
      </c>
      <c r="AO66" s="263">
        <v>0</v>
      </c>
      <c r="AP66" s="263">
        <v>0</v>
      </c>
      <c r="AQ66" s="263">
        <v>0</v>
      </c>
      <c r="AR66" s="263">
        <v>0</v>
      </c>
      <c r="AS66" s="263">
        <v>0</v>
      </c>
      <c r="AT66" s="263">
        <v>0</v>
      </c>
      <c r="AU66" s="263">
        <v>0</v>
      </c>
      <c r="AV66" s="263">
        <v>0</v>
      </c>
      <c r="AW66" s="163">
        <f aca="true" t="shared" si="81" ref="AW66:AW120">SUM(I66:AV66)</f>
        <v>0</v>
      </c>
      <c r="AX66" s="59">
        <f ca="1" t="shared" si="47"/>
        <v>0</v>
      </c>
      <c r="AY66" s="29"/>
      <c r="AZ66" s="263">
        <v>0</v>
      </c>
      <c r="BA66" s="59">
        <f ca="1" t="shared" si="49"/>
        <v>0</v>
      </c>
      <c r="BB66" s="263">
        <v>0</v>
      </c>
      <c r="BC66" s="59">
        <f ca="1" t="shared" si="51"/>
        <v>0</v>
      </c>
      <c r="BD66" s="263">
        <v>0</v>
      </c>
      <c r="BE66" s="59">
        <f ca="1" t="shared" si="53"/>
        <v>0</v>
      </c>
      <c r="BF66" s="263">
        <v>0</v>
      </c>
      <c r="BG66" s="59">
        <f ca="1" t="shared" si="55"/>
        <v>0</v>
      </c>
      <c r="BH66" s="29"/>
      <c r="BI66" s="8"/>
      <c r="BJ66" s="8"/>
      <c r="BK66" s="8"/>
      <c r="BL66" s="8"/>
      <c r="BM66" s="8"/>
      <c r="BN66" s="8"/>
      <c r="BO66" s="8"/>
      <c r="BP66" s="8"/>
      <c r="BQ66" s="8"/>
    </row>
    <row r="67" spans="2:69" ht="15">
      <c r="B67" s="287"/>
      <c r="C67" s="180"/>
      <c r="D67" s="181"/>
      <c r="E67" s="170"/>
      <c r="F67" s="170" t="str">
        <f>$E$65&amp;".2"</f>
        <v>4.3.3.2</v>
      </c>
      <c r="G67" s="244" t="s">
        <v>107</v>
      </c>
      <c r="H67" s="135"/>
      <c r="I67" s="263">
        <v>0</v>
      </c>
      <c r="J67" s="263">
        <v>0</v>
      </c>
      <c r="K67" s="263">
        <v>0</v>
      </c>
      <c r="L67" s="263">
        <v>0</v>
      </c>
      <c r="M67" s="263">
        <v>0</v>
      </c>
      <c r="N67" s="263">
        <v>0</v>
      </c>
      <c r="O67" s="263">
        <v>0</v>
      </c>
      <c r="P67" s="263">
        <v>0</v>
      </c>
      <c r="Q67" s="263">
        <v>0</v>
      </c>
      <c r="R67" s="263">
        <v>0</v>
      </c>
      <c r="S67" s="263">
        <v>0</v>
      </c>
      <c r="T67" s="263">
        <v>0</v>
      </c>
      <c r="U67" s="263">
        <v>0</v>
      </c>
      <c r="V67" s="263">
        <v>0</v>
      </c>
      <c r="W67" s="263">
        <v>0</v>
      </c>
      <c r="X67" s="263">
        <v>0</v>
      </c>
      <c r="Y67" s="263">
        <v>0</v>
      </c>
      <c r="Z67" s="263">
        <v>0</v>
      </c>
      <c r="AA67" s="263">
        <v>0</v>
      </c>
      <c r="AB67" s="263">
        <v>0</v>
      </c>
      <c r="AC67" s="263">
        <v>0</v>
      </c>
      <c r="AD67" s="263">
        <v>0</v>
      </c>
      <c r="AE67" s="263">
        <v>0</v>
      </c>
      <c r="AF67" s="263">
        <v>0</v>
      </c>
      <c r="AG67" s="263">
        <v>0</v>
      </c>
      <c r="AH67" s="263">
        <v>0</v>
      </c>
      <c r="AI67" s="263">
        <v>0</v>
      </c>
      <c r="AJ67" s="263">
        <v>0</v>
      </c>
      <c r="AK67" s="263">
        <v>0</v>
      </c>
      <c r="AL67" s="263">
        <v>0</v>
      </c>
      <c r="AM67" s="263">
        <v>0</v>
      </c>
      <c r="AN67" s="263">
        <v>0</v>
      </c>
      <c r="AO67" s="263">
        <v>0</v>
      </c>
      <c r="AP67" s="263">
        <v>0</v>
      </c>
      <c r="AQ67" s="263">
        <v>0</v>
      </c>
      <c r="AR67" s="263">
        <v>0</v>
      </c>
      <c r="AS67" s="263">
        <v>0</v>
      </c>
      <c r="AT67" s="263">
        <v>0</v>
      </c>
      <c r="AU67" s="263">
        <v>0</v>
      </c>
      <c r="AV67" s="263">
        <v>0</v>
      </c>
      <c r="AW67" s="163">
        <f t="shared" si="81"/>
        <v>0</v>
      </c>
      <c r="AX67" s="59">
        <f ca="1" t="shared" si="47"/>
        <v>0</v>
      </c>
      <c r="AY67" s="29"/>
      <c r="AZ67" s="263">
        <v>0</v>
      </c>
      <c r="BA67" s="59">
        <f ca="1" t="shared" si="49"/>
        <v>0</v>
      </c>
      <c r="BB67" s="263">
        <v>0</v>
      </c>
      <c r="BC67" s="59">
        <f ca="1" t="shared" si="51"/>
        <v>0</v>
      </c>
      <c r="BD67" s="263">
        <v>0</v>
      </c>
      <c r="BE67" s="59">
        <f ca="1" t="shared" si="53"/>
        <v>0</v>
      </c>
      <c r="BF67" s="263">
        <v>0</v>
      </c>
      <c r="BG67" s="59">
        <f ca="1" t="shared" si="55"/>
        <v>0</v>
      </c>
      <c r="BH67" s="29"/>
      <c r="BI67" s="8"/>
      <c r="BJ67" s="8"/>
      <c r="BK67" s="8"/>
      <c r="BL67" s="8"/>
      <c r="BM67" s="8"/>
      <c r="BN67" s="8"/>
      <c r="BO67" s="8"/>
      <c r="BP67" s="8"/>
      <c r="BQ67" s="8"/>
    </row>
    <row r="68" spans="2:69" ht="15">
      <c r="B68" s="287"/>
      <c r="C68" s="180"/>
      <c r="D68" s="181"/>
      <c r="E68" s="170"/>
      <c r="F68" s="170" t="str">
        <f>$E$65&amp;".3"</f>
        <v>4.3.3.3</v>
      </c>
      <c r="G68" s="244" t="s">
        <v>108</v>
      </c>
      <c r="H68" s="135"/>
      <c r="I68" s="263">
        <v>0</v>
      </c>
      <c r="J68" s="263">
        <v>0</v>
      </c>
      <c r="K68" s="263">
        <v>0</v>
      </c>
      <c r="L68" s="263">
        <v>0</v>
      </c>
      <c r="M68" s="263">
        <v>0</v>
      </c>
      <c r="N68" s="263">
        <v>0</v>
      </c>
      <c r="O68" s="263">
        <v>0</v>
      </c>
      <c r="P68" s="263">
        <v>0</v>
      </c>
      <c r="Q68" s="263">
        <v>0</v>
      </c>
      <c r="R68" s="263">
        <v>0</v>
      </c>
      <c r="S68" s="263">
        <v>0</v>
      </c>
      <c r="T68" s="263">
        <v>0</v>
      </c>
      <c r="U68" s="263">
        <v>0</v>
      </c>
      <c r="V68" s="263">
        <v>0</v>
      </c>
      <c r="W68" s="263">
        <v>0</v>
      </c>
      <c r="X68" s="263">
        <v>0</v>
      </c>
      <c r="Y68" s="263">
        <v>0</v>
      </c>
      <c r="Z68" s="263">
        <v>0</v>
      </c>
      <c r="AA68" s="263">
        <v>0</v>
      </c>
      <c r="AB68" s="263">
        <v>0</v>
      </c>
      <c r="AC68" s="263">
        <v>0</v>
      </c>
      <c r="AD68" s="263">
        <v>0</v>
      </c>
      <c r="AE68" s="263">
        <v>0</v>
      </c>
      <c r="AF68" s="263">
        <v>0</v>
      </c>
      <c r="AG68" s="263">
        <v>0</v>
      </c>
      <c r="AH68" s="263">
        <v>0</v>
      </c>
      <c r="AI68" s="263">
        <v>0</v>
      </c>
      <c r="AJ68" s="263">
        <v>0</v>
      </c>
      <c r="AK68" s="263">
        <v>0</v>
      </c>
      <c r="AL68" s="263">
        <v>0</v>
      </c>
      <c r="AM68" s="263">
        <v>0</v>
      </c>
      <c r="AN68" s="263">
        <v>0</v>
      </c>
      <c r="AO68" s="263">
        <v>0</v>
      </c>
      <c r="AP68" s="263">
        <v>0</v>
      </c>
      <c r="AQ68" s="263">
        <v>0</v>
      </c>
      <c r="AR68" s="263">
        <v>0</v>
      </c>
      <c r="AS68" s="263">
        <v>0</v>
      </c>
      <c r="AT68" s="263">
        <v>0</v>
      </c>
      <c r="AU68" s="263">
        <v>0</v>
      </c>
      <c r="AV68" s="263">
        <v>0</v>
      </c>
      <c r="AW68" s="163">
        <f t="shared" si="81"/>
        <v>0</v>
      </c>
      <c r="AX68" s="59">
        <f ca="1" t="shared" si="47"/>
        <v>0</v>
      </c>
      <c r="AY68" s="29"/>
      <c r="AZ68" s="263">
        <v>0</v>
      </c>
      <c r="BA68" s="59">
        <f ca="1" t="shared" si="49"/>
        <v>0</v>
      </c>
      <c r="BB68" s="263">
        <v>0</v>
      </c>
      <c r="BC68" s="59">
        <f ca="1" t="shared" si="51"/>
        <v>0</v>
      </c>
      <c r="BD68" s="263">
        <v>0</v>
      </c>
      <c r="BE68" s="59">
        <f ca="1" t="shared" si="53"/>
        <v>0</v>
      </c>
      <c r="BF68" s="263">
        <v>0</v>
      </c>
      <c r="BG68" s="59">
        <f ca="1" t="shared" si="55"/>
        <v>0</v>
      </c>
      <c r="BH68" s="29"/>
      <c r="BI68" s="8"/>
      <c r="BJ68" s="8"/>
      <c r="BK68" s="8"/>
      <c r="BL68" s="8"/>
      <c r="BM68" s="8"/>
      <c r="BN68" s="8"/>
      <c r="BO68" s="8"/>
      <c r="BP68" s="8"/>
      <c r="BQ68" s="8"/>
    </row>
    <row r="69" spans="2:69" ht="15">
      <c r="B69" s="287"/>
      <c r="C69" s="180"/>
      <c r="D69" s="181"/>
      <c r="E69" s="170"/>
      <c r="F69" s="170" t="str">
        <f>$E$65&amp;".4"</f>
        <v>4.3.3.4</v>
      </c>
      <c r="G69" s="244" t="s">
        <v>109</v>
      </c>
      <c r="H69" s="135"/>
      <c r="I69" s="263">
        <v>0</v>
      </c>
      <c r="J69" s="263">
        <v>0</v>
      </c>
      <c r="K69" s="263">
        <v>0</v>
      </c>
      <c r="L69" s="263">
        <v>0</v>
      </c>
      <c r="M69" s="263">
        <v>0</v>
      </c>
      <c r="N69" s="263">
        <v>0</v>
      </c>
      <c r="O69" s="263">
        <v>0</v>
      </c>
      <c r="P69" s="263">
        <v>0</v>
      </c>
      <c r="Q69" s="263">
        <v>0</v>
      </c>
      <c r="R69" s="263">
        <v>0</v>
      </c>
      <c r="S69" s="263">
        <v>0</v>
      </c>
      <c r="T69" s="263">
        <v>0</v>
      </c>
      <c r="U69" s="263">
        <v>0</v>
      </c>
      <c r="V69" s="263">
        <v>0</v>
      </c>
      <c r="W69" s="263">
        <v>0</v>
      </c>
      <c r="X69" s="263">
        <v>0</v>
      </c>
      <c r="Y69" s="263">
        <v>0</v>
      </c>
      <c r="Z69" s="263">
        <v>0</v>
      </c>
      <c r="AA69" s="263">
        <v>0</v>
      </c>
      <c r="AB69" s="263">
        <v>0</v>
      </c>
      <c r="AC69" s="263">
        <v>0</v>
      </c>
      <c r="AD69" s="263">
        <v>0</v>
      </c>
      <c r="AE69" s="263">
        <v>0</v>
      </c>
      <c r="AF69" s="263">
        <v>0</v>
      </c>
      <c r="AG69" s="263">
        <v>0</v>
      </c>
      <c r="AH69" s="263">
        <v>0</v>
      </c>
      <c r="AI69" s="263">
        <v>0</v>
      </c>
      <c r="AJ69" s="263">
        <v>0</v>
      </c>
      <c r="AK69" s="263">
        <v>0</v>
      </c>
      <c r="AL69" s="263">
        <v>0</v>
      </c>
      <c r="AM69" s="263">
        <v>0</v>
      </c>
      <c r="AN69" s="263">
        <v>0</v>
      </c>
      <c r="AO69" s="263">
        <v>0</v>
      </c>
      <c r="AP69" s="263">
        <v>0</v>
      </c>
      <c r="AQ69" s="263">
        <v>0</v>
      </c>
      <c r="AR69" s="263">
        <v>0</v>
      </c>
      <c r="AS69" s="263">
        <v>0</v>
      </c>
      <c r="AT69" s="263">
        <v>0</v>
      </c>
      <c r="AU69" s="263">
        <v>0</v>
      </c>
      <c r="AV69" s="263">
        <v>0</v>
      </c>
      <c r="AW69" s="163">
        <f t="shared" si="81"/>
        <v>0</v>
      </c>
      <c r="AX69" s="59">
        <f ca="1" t="shared" si="47"/>
        <v>0</v>
      </c>
      <c r="AY69" s="29"/>
      <c r="AZ69" s="263">
        <v>0</v>
      </c>
      <c r="BA69" s="59">
        <f ca="1" t="shared" si="49"/>
        <v>0</v>
      </c>
      <c r="BB69" s="263">
        <v>0</v>
      </c>
      <c r="BC69" s="59">
        <f ca="1" t="shared" si="51"/>
        <v>0</v>
      </c>
      <c r="BD69" s="263">
        <v>0</v>
      </c>
      <c r="BE69" s="59">
        <f ca="1" t="shared" si="53"/>
        <v>0</v>
      </c>
      <c r="BF69" s="263">
        <v>0</v>
      </c>
      <c r="BG69" s="59">
        <f ca="1" t="shared" si="55"/>
        <v>0</v>
      </c>
      <c r="BH69" s="29"/>
      <c r="BI69" s="8"/>
      <c r="BJ69" s="8"/>
      <c r="BK69" s="8"/>
      <c r="BL69" s="8"/>
      <c r="BM69" s="8"/>
      <c r="BN69" s="8"/>
      <c r="BO69" s="8"/>
      <c r="BP69" s="8"/>
      <c r="BQ69" s="8"/>
    </row>
    <row r="70" spans="2:69" ht="15">
      <c r="B70" s="287"/>
      <c r="C70" s="180"/>
      <c r="D70" s="181"/>
      <c r="E70" s="170"/>
      <c r="F70" s="170" t="str">
        <f>$E$65&amp;".5"</f>
        <v>4.3.3.5</v>
      </c>
      <c r="G70" s="244" t="s">
        <v>110</v>
      </c>
      <c r="H70" s="135"/>
      <c r="I70" s="263">
        <v>0</v>
      </c>
      <c r="J70" s="263">
        <v>0</v>
      </c>
      <c r="K70" s="263">
        <v>0</v>
      </c>
      <c r="L70" s="263">
        <v>0</v>
      </c>
      <c r="M70" s="263">
        <v>0</v>
      </c>
      <c r="N70" s="263">
        <v>0</v>
      </c>
      <c r="O70" s="263">
        <v>0</v>
      </c>
      <c r="P70" s="263">
        <v>0</v>
      </c>
      <c r="Q70" s="263">
        <v>0</v>
      </c>
      <c r="R70" s="263">
        <v>0</v>
      </c>
      <c r="S70" s="263">
        <v>0</v>
      </c>
      <c r="T70" s="263">
        <v>0</v>
      </c>
      <c r="U70" s="263">
        <v>0</v>
      </c>
      <c r="V70" s="263">
        <v>0</v>
      </c>
      <c r="W70" s="263">
        <v>0</v>
      </c>
      <c r="X70" s="263">
        <v>0</v>
      </c>
      <c r="Y70" s="263">
        <v>0</v>
      </c>
      <c r="Z70" s="263">
        <v>0</v>
      </c>
      <c r="AA70" s="263">
        <v>0</v>
      </c>
      <c r="AB70" s="263">
        <v>0</v>
      </c>
      <c r="AC70" s="263">
        <v>0</v>
      </c>
      <c r="AD70" s="263">
        <v>0</v>
      </c>
      <c r="AE70" s="263">
        <v>0</v>
      </c>
      <c r="AF70" s="263">
        <v>0</v>
      </c>
      <c r="AG70" s="263">
        <v>0</v>
      </c>
      <c r="AH70" s="263">
        <v>0</v>
      </c>
      <c r="AI70" s="263">
        <v>0</v>
      </c>
      <c r="AJ70" s="263">
        <v>0</v>
      </c>
      <c r="AK70" s="263">
        <v>0</v>
      </c>
      <c r="AL70" s="263">
        <v>0</v>
      </c>
      <c r="AM70" s="263">
        <v>0</v>
      </c>
      <c r="AN70" s="263">
        <v>0</v>
      </c>
      <c r="AO70" s="263">
        <v>0</v>
      </c>
      <c r="AP70" s="263">
        <v>0</v>
      </c>
      <c r="AQ70" s="263">
        <v>0</v>
      </c>
      <c r="AR70" s="263">
        <v>0</v>
      </c>
      <c r="AS70" s="263">
        <v>0</v>
      </c>
      <c r="AT70" s="263">
        <v>0</v>
      </c>
      <c r="AU70" s="263">
        <v>0</v>
      </c>
      <c r="AV70" s="263">
        <v>0</v>
      </c>
      <c r="AW70" s="163">
        <f t="shared" si="81"/>
        <v>0</v>
      </c>
      <c r="AX70" s="59">
        <f ca="1" t="shared" si="47"/>
        <v>0</v>
      </c>
      <c r="AY70" s="29"/>
      <c r="AZ70" s="263">
        <v>0</v>
      </c>
      <c r="BA70" s="59">
        <f ca="1" t="shared" si="49"/>
        <v>0</v>
      </c>
      <c r="BB70" s="263">
        <v>0</v>
      </c>
      <c r="BC70" s="59">
        <f ca="1" t="shared" si="51"/>
        <v>0</v>
      </c>
      <c r="BD70" s="263">
        <v>0</v>
      </c>
      <c r="BE70" s="59">
        <f ca="1" t="shared" si="53"/>
        <v>0</v>
      </c>
      <c r="BF70" s="263">
        <v>0</v>
      </c>
      <c r="BG70" s="59">
        <f ca="1" t="shared" si="55"/>
        <v>0</v>
      </c>
      <c r="BH70" s="29"/>
      <c r="BI70" s="8"/>
      <c r="BJ70" s="8"/>
      <c r="BK70" s="8"/>
      <c r="BL70" s="8"/>
      <c r="BM70" s="8"/>
      <c r="BN70" s="8"/>
      <c r="BO70" s="8"/>
      <c r="BP70" s="8"/>
      <c r="BQ70" s="8"/>
    </row>
    <row r="71" spans="2:69" ht="15">
      <c r="B71" s="287"/>
      <c r="C71" s="180"/>
      <c r="D71" s="181"/>
      <c r="E71" s="170" t="str">
        <f>$D$52&amp;".4"</f>
        <v>4.3.4</v>
      </c>
      <c r="F71" s="171" t="s">
        <v>111</v>
      </c>
      <c r="G71" s="244"/>
      <c r="H71" s="135"/>
      <c r="I71" s="178">
        <f>SUM(I72:I74)</f>
        <v>0</v>
      </c>
      <c r="J71" s="178">
        <f aca="true" t="shared" si="82" ref="J71:AV71">SUM(J72:J74)</f>
        <v>0</v>
      </c>
      <c r="K71" s="178">
        <f t="shared" si="82"/>
        <v>0</v>
      </c>
      <c r="L71" s="178">
        <f t="shared" si="82"/>
        <v>0</v>
      </c>
      <c r="M71" s="178">
        <f t="shared" si="82"/>
        <v>0</v>
      </c>
      <c r="N71" s="178">
        <f t="shared" si="82"/>
        <v>0</v>
      </c>
      <c r="O71" s="178">
        <f t="shared" si="82"/>
        <v>0</v>
      </c>
      <c r="P71" s="178">
        <f t="shared" si="82"/>
        <v>0</v>
      </c>
      <c r="Q71" s="178">
        <f t="shared" si="82"/>
        <v>0</v>
      </c>
      <c r="R71" s="178">
        <f t="shared" si="82"/>
        <v>0</v>
      </c>
      <c r="S71" s="178">
        <f t="shared" si="82"/>
        <v>0</v>
      </c>
      <c r="T71" s="178">
        <f t="shared" si="82"/>
        <v>0</v>
      </c>
      <c r="U71" s="178">
        <f t="shared" si="82"/>
        <v>0</v>
      </c>
      <c r="V71" s="178">
        <f t="shared" si="82"/>
        <v>0</v>
      </c>
      <c r="W71" s="178">
        <f t="shared" si="82"/>
        <v>0</v>
      </c>
      <c r="X71" s="178">
        <f t="shared" si="82"/>
        <v>0</v>
      </c>
      <c r="Y71" s="178">
        <f t="shared" si="82"/>
        <v>0</v>
      </c>
      <c r="Z71" s="178">
        <f t="shared" si="82"/>
        <v>0</v>
      </c>
      <c r="AA71" s="178">
        <f t="shared" si="82"/>
        <v>0</v>
      </c>
      <c r="AB71" s="178">
        <f t="shared" si="82"/>
        <v>0</v>
      </c>
      <c r="AC71" s="178">
        <f t="shared" si="82"/>
        <v>0</v>
      </c>
      <c r="AD71" s="178">
        <f t="shared" si="82"/>
        <v>0</v>
      </c>
      <c r="AE71" s="178">
        <f t="shared" si="82"/>
        <v>0</v>
      </c>
      <c r="AF71" s="178">
        <f t="shared" si="82"/>
        <v>0</v>
      </c>
      <c r="AG71" s="178">
        <f t="shared" si="82"/>
        <v>0</v>
      </c>
      <c r="AH71" s="178">
        <f t="shared" si="82"/>
        <v>0</v>
      </c>
      <c r="AI71" s="178">
        <f t="shared" si="82"/>
        <v>0</v>
      </c>
      <c r="AJ71" s="178">
        <f t="shared" si="82"/>
        <v>0</v>
      </c>
      <c r="AK71" s="178">
        <f t="shared" si="82"/>
        <v>0</v>
      </c>
      <c r="AL71" s="178">
        <f t="shared" si="82"/>
        <v>0</v>
      </c>
      <c r="AM71" s="178">
        <f t="shared" si="82"/>
        <v>0</v>
      </c>
      <c r="AN71" s="178">
        <f t="shared" si="82"/>
        <v>0</v>
      </c>
      <c r="AO71" s="178">
        <f t="shared" si="82"/>
        <v>0</v>
      </c>
      <c r="AP71" s="178">
        <f t="shared" si="82"/>
        <v>0</v>
      </c>
      <c r="AQ71" s="178">
        <f t="shared" si="82"/>
        <v>0</v>
      </c>
      <c r="AR71" s="178">
        <f t="shared" si="82"/>
        <v>0</v>
      </c>
      <c r="AS71" s="178">
        <f t="shared" si="82"/>
        <v>0</v>
      </c>
      <c r="AT71" s="178">
        <f t="shared" si="82"/>
        <v>0</v>
      </c>
      <c r="AU71" s="178">
        <f t="shared" si="82"/>
        <v>0</v>
      </c>
      <c r="AV71" s="178">
        <f t="shared" si="82"/>
        <v>0</v>
      </c>
      <c r="AW71" s="163">
        <f t="shared" si="81"/>
        <v>0</v>
      </c>
      <c r="AX71" s="59">
        <f ca="1" t="shared" si="47"/>
        <v>0</v>
      </c>
      <c r="AY71" s="35"/>
      <c r="AZ71" s="178">
        <f aca="true" t="shared" si="83" ref="AZ71">SUM(AZ72:AZ74)</f>
        <v>0</v>
      </c>
      <c r="BA71" s="59">
        <f ca="1" t="shared" si="49"/>
        <v>0</v>
      </c>
      <c r="BB71" s="178">
        <f aca="true" t="shared" si="84" ref="BB71">SUM(BB72:BB74)</f>
        <v>0</v>
      </c>
      <c r="BC71" s="59">
        <f ca="1" t="shared" si="51"/>
        <v>0</v>
      </c>
      <c r="BD71" s="178">
        <f aca="true" t="shared" si="85" ref="BD71">SUM(BD72:BD74)</f>
        <v>0</v>
      </c>
      <c r="BE71" s="59">
        <f ca="1" t="shared" si="53"/>
        <v>0</v>
      </c>
      <c r="BF71" s="178">
        <f aca="true" t="shared" si="86" ref="BF71">SUM(BF72:BF74)</f>
        <v>0</v>
      </c>
      <c r="BG71" s="59">
        <f ca="1" t="shared" si="55"/>
        <v>0</v>
      </c>
      <c r="BH71" s="35"/>
      <c r="BI71" s="7"/>
      <c r="BJ71" s="7"/>
      <c r="BK71" s="7"/>
      <c r="BL71" s="7"/>
      <c r="BM71" s="7"/>
      <c r="BN71" s="7"/>
      <c r="BO71" s="7"/>
      <c r="BP71" s="7"/>
      <c r="BQ71" s="7"/>
    </row>
    <row r="72" spans="2:69" ht="15">
      <c r="B72" s="287"/>
      <c r="C72" s="180"/>
      <c r="D72" s="181"/>
      <c r="E72" s="170"/>
      <c r="F72" s="170" t="str">
        <f>$E$71&amp;".1"</f>
        <v>4.3.4.1</v>
      </c>
      <c r="G72" s="244" t="s">
        <v>112</v>
      </c>
      <c r="H72" s="135"/>
      <c r="I72" s="263">
        <v>0</v>
      </c>
      <c r="J72" s="263">
        <v>0</v>
      </c>
      <c r="K72" s="263">
        <v>0</v>
      </c>
      <c r="L72" s="263">
        <v>0</v>
      </c>
      <c r="M72" s="263">
        <v>0</v>
      </c>
      <c r="N72" s="263">
        <v>0</v>
      </c>
      <c r="O72" s="263">
        <v>0</v>
      </c>
      <c r="P72" s="263">
        <v>0</v>
      </c>
      <c r="Q72" s="263">
        <v>0</v>
      </c>
      <c r="R72" s="263">
        <v>0</v>
      </c>
      <c r="S72" s="263">
        <v>0</v>
      </c>
      <c r="T72" s="263">
        <v>0</v>
      </c>
      <c r="U72" s="263">
        <v>0</v>
      </c>
      <c r="V72" s="263">
        <v>0</v>
      </c>
      <c r="W72" s="263">
        <v>0</v>
      </c>
      <c r="X72" s="263">
        <v>0</v>
      </c>
      <c r="Y72" s="263">
        <v>0</v>
      </c>
      <c r="Z72" s="263">
        <v>0</v>
      </c>
      <c r="AA72" s="263">
        <v>0</v>
      </c>
      <c r="AB72" s="263">
        <v>0</v>
      </c>
      <c r="AC72" s="263">
        <v>0</v>
      </c>
      <c r="AD72" s="263">
        <v>0</v>
      </c>
      <c r="AE72" s="263">
        <v>0</v>
      </c>
      <c r="AF72" s="263">
        <v>0</v>
      </c>
      <c r="AG72" s="263">
        <v>0</v>
      </c>
      <c r="AH72" s="263">
        <v>0</v>
      </c>
      <c r="AI72" s="263">
        <v>0</v>
      </c>
      <c r="AJ72" s="263">
        <v>0</v>
      </c>
      <c r="AK72" s="263">
        <v>0</v>
      </c>
      <c r="AL72" s="263">
        <v>0</v>
      </c>
      <c r="AM72" s="263">
        <v>0</v>
      </c>
      <c r="AN72" s="263">
        <v>0</v>
      </c>
      <c r="AO72" s="263">
        <v>0</v>
      </c>
      <c r="AP72" s="263">
        <v>0</v>
      </c>
      <c r="AQ72" s="263">
        <v>0</v>
      </c>
      <c r="AR72" s="263">
        <v>0</v>
      </c>
      <c r="AS72" s="263">
        <v>0</v>
      </c>
      <c r="AT72" s="263">
        <v>0</v>
      </c>
      <c r="AU72" s="263">
        <v>0</v>
      </c>
      <c r="AV72" s="263">
        <v>0</v>
      </c>
      <c r="AW72" s="163">
        <f t="shared" si="81"/>
        <v>0</v>
      </c>
      <c r="AX72" s="59">
        <f ca="1" t="shared" si="47"/>
        <v>0</v>
      </c>
      <c r="AY72" s="29"/>
      <c r="AZ72" s="263">
        <v>0</v>
      </c>
      <c r="BA72" s="59">
        <f ca="1" t="shared" si="49"/>
        <v>0</v>
      </c>
      <c r="BB72" s="263">
        <v>0</v>
      </c>
      <c r="BC72" s="59">
        <f ca="1" t="shared" si="51"/>
        <v>0</v>
      </c>
      <c r="BD72" s="263">
        <v>0</v>
      </c>
      <c r="BE72" s="59">
        <f ca="1" t="shared" si="53"/>
        <v>0</v>
      </c>
      <c r="BF72" s="263">
        <v>0</v>
      </c>
      <c r="BG72" s="59">
        <f ca="1" t="shared" si="55"/>
        <v>0</v>
      </c>
      <c r="BH72" s="29"/>
      <c r="BI72" s="8"/>
      <c r="BJ72" s="8"/>
      <c r="BK72" s="8"/>
      <c r="BL72" s="8"/>
      <c r="BM72" s="8"/>
      <c r="BN72" s="8"/>
      <c r="BO72" s="8"/>
      <c r="BP72" s="8"/>
      <c r="BQ72" s="8"/>
    </row>
    <row r="73" spans="2:69" ht="15">
      <c r="B73" s="287"/>
      <c r="C73" s="180"/>
      <c r="D73" s="181"/>
      <c r="E73" s="170"/>
      <c r="F73" s="170" t="str">
        <f>$E$71&amp;".2"</f>
        <v>4.3.4.2</v>
      </c>
      <c r="G73" s="244" t="s">
        <v>113</v>
      </c>
      <c r="H73" s="135"/>
      <c r="I73" s="263">
        <v>0</v>
      </c>
      <c r="J73" s="263">
        <v>0</v>
      </c>
      <c r="K73" s="263">
        <v>0</v>
      </c>
      <c r="L73" s="263">
        <v>0</v>
      </c>
      <c r="M73" s="263">
        <v>0</v>
      </c>
      <c r="N73" s="263">
        <v>0</v>
      </c>
      <c r="O73" s="263">
        <v>0</v>
      </c>
      <c r="P73" s="263">
        <v>0</v>
      </c>
      <c r="Q73" s="263">
        <v>0</v>
      </c>
      <c r="R73" s="263">
        <v>0</v>
      </c>
      <c r="S73" s="263">
        <v>0</v>
      </c>
      <c r="T73" s="263">
        <v>0</v>
      </c>
      <c r="U73" s="263">
        <v>0</v>
      </c>
      <c r="V73" s="263">
        <v>0</v>
      </c>
      <c r="W73" s="263">
        <v>0</v>
      </c>
      <c r="X73" s="263">
        <v>0</v>
      </c>
      <c r="Y73" s="263">
        <v>0</v>
      </c>
      <c r="Z73" s="263">
        <v>0</v>
      </c>
      <c r="AA73" s="263">
        <v>0</v>
      </c>
      <c r="AB73" s="263">
        <v>0</v>
      </c>
      <c r="AC73" s="263">
        <v>0</v>
      </c>
      <c r="AD73" s="263">
        <v>0</v>
      </c>
      <c r="AE73" s="263">
        <v>0</v>
      </c>
      <c r="AF73" s="263">
        <v>0</v>
      </c>
      <c r="AG73" s="263">
        <v>0</v>
      </c>
      <c r="AH73" s="263">
        <v>0</v>
      </c>
      <c r="AI73" s="263">
        <v>0</v>
      </c>
      <c r="AJ73" s="263">
        <v>0</v>
      </c>
      <c r="AK73" s="263">
        <v>0</v>
      </c>
      <c r="AL73" s="263">
        <v>0</v>
      </c>
      <c r="AM73" s="263">
        <v>0</v>
      </c>
      <c r="AN73" s="263">
        <v>0</v>
      </c>
      <c r="AO73" s="263">
        <v>0</v>
      </c>
      <c r="AP73" s="263">
        <v>0</v>
      </c>
      <c r="AQ73" s="263">
        <v>0</v>
      </c>
      <c r="AR73" s="263">
        <v>0</v>
      </c>
      <c r="AS73" s="263">
        <v>0</v>
      </c>
      <c r="AT73" s="263">
        <v>0</v>
      </c>
      <c r="AU73" s="263">
        <v>0</v>
      </c>
      <c r="AV73" s="263">
        <v>0</v>
      </c>
      <c r="AW73" s="163">
        <f t="shared" si="81"/>
        <v>0</v>
      </c>
      <c r="AX73" s="59">
        <f ca="1" t="shared" si="47"/>
        <v>0</v>
      </c>
      <c r="AY73" s="29"/>
      <c r="AZ73" s="263">
        <v>0</v>
      </c>
      <c r="BA73" s="59">
        <f ca="1" t="shared" si="49"/>
        <v>0</v>
      </c>
      <c r="BB73" s="263">
        <v>0</v>
      </c>
      <c r="BC73" s="59">
        <f ca="1" t="shared" si="51"/>
        <v>0</v>
      </c>
      <c r="BD73" s="263">
        <v>0</v>
      </c>
      <c r="BE73" s="59">
        <f ca="1" t="shared" si="53"/>
        <v>0</v>
      </c>
      <c r="BF73" s="263">
        <v>0</v>
      </c>
      <c r="BG73" s="59">
        <f ca="1" t="shared" si="55"/>
        <v>0</v>
      </c>
      <c r="BH73" s="29"/>
      <c r="BI73" s="8"/>
      <c r="BJ73" s="8"/>
      <c r="BK73" s="8"/>
      <c r="BL73" s="8"/>
      <c r="BM73" s="8"/>
      <c r="BN73" s="8"/>
      <c r="BO73" s="8"/>
      <c r="BP73" s="8"/>
      <c r="BQ73" s="8"/>
    </row>
    <row r="74" spans="2:69" ht="15">
      <c r="B74" s="287"/>
      <c r="C74" s="180"/>
      <c r="D74" s="181"/>
      <c r="E74" s="170"/>
      <c r="F74" s="170" t="str">
        <f>$E$71&amp;".3"</f>
        <v>4.3.4.3</v>
      </c>
      <c r="G74" s="244" t="s">
        <v>114</v>
      </c>
      <c r="H74" s="135"/>
      <c r="I74" s="263">
        <v>0</v>
      </c>
      <c r="J74" s="263">
        <v>0</v>
      </c>
      <c r="K74" s="263">
        <v>0</v>
      </c>
      <c r="L74" s="263">
        <v>0</v>
      </c>
      <c r="M74" s="263">
        <v>0</v>
      </c>
      <c r="N74" s="263">
        <v>0</v>
      </c>
      <c r="O74" s="263">
        <v>0</v>
      </c>
      <c r="P74" s="263">
        <v>0</v>
      </c>
      <c r="Q74" s="263">
        <v>0</v>
      </c>
      <c r="R74" s="263">
        <v>0</v>
      </c>
      <c r="S74" s="263">
        <v>0</v>
      </c>
      <c r="T74" s="263">
        <v>0</v>
      </c>
      <c r="U74" s="263">
        <v>0</v>
      </c>
      <c r="V74" s="263">
        <v>0</v>
      </c>
      <c r="W74" s="263">
        <v>0</v>
      </c>
      <c r="X74" s="263">
        <v>0</v>
      </c>
      <c r="Y74" s="263">
        <v>0</v>
      </c>
      <c r="Z74" s="263">
        <v>0</v>
      </c>
      <c r="AA74" s="263">
        <v>0</v>
      </c>
      <c r="AB74" s="263">
        <v>0</v>
      </c>
      <c r="AC74" s="263">
        <v>0</v>
      </c>
      <c r="AD74" s="263">
        <v>0</v>
      </c>
      <c r="AE74" s="263">
        <v>0</v>
      </c>
      <c r="AF74" s="263">
        <v>0</v>
      </c>
      <c r="AG74" s="263">
        <v>0</v>
      </c>
      <c r="AH74" s="263">
        <v>0</v>
      </c>
      <c r="AI74" s="263">
        <v>0</v>
      </c>
      <c r="AJ74" s="263">
        <v>0</v>
      </c>
      <c r="AK74" s="263">
        <v>0</v>
      </c>
      <c r="AL74" s="263">
        <v>0</v>
      </c>
      <c r="AM74" s="263">
        <v>0</v>
      </c>
      <c r="AN74" s="263">
        <v>0</v>
      </c>
      <c r="AO74" s="263">
        <v>0</v>
      </c>
      <c r="AP74" s="263">
        <v>0</v>
      </c>
      <c r="AQ74" s="263">
        <v>0</v>
      </c>
      <c r="AR74" s="263">
        <v>0</v>
      </c>
      <c r="AS74" s="263">
        <v>0</v>
      </c>
      <c r="AT74" s="263">
        <v>0</v>
      </c>
      <c r="AU74" s="263">
        <v>0</v>
      </c>
      <c r="AV74" s="263">
        <v>0</v>
      </c>
      <c r="AW74" s="163">
        <f t="shared" si="81"/>
        <v>0</v>
      </c>
      <c r="AX74" s="59">
        <f ca="1" t="shared" si="47"/>
        <v>0</v>
      </c>
      <c r="AY74" s="29"/>
      <c r="AZ74" s="263">
        <v>0</v>
      </c>
      <c r="BA74" s="59">
        <f ca="1" t="shared" si="49"/>
        <v>0</v>
      </c>
      <c r="BB74" s="263">
        <v>0</v>
      </c>
      <c r="BC74" s="59">
        <f ca="1" t="shared" si="51"/>
        <v>0</v>
      </c>
      <c r="BD74" s="263">
        <v>0</v>
      </c>
      <c r="BE74" s="59">
        <f ca="1" t="shared" si="53"/>
        <v>0</v>
      </c>
      <c r="BF74" s="263">
        <v>0</v>
      </c>
      <c r="BG74" s="59">
        <f ca="1" t="shared" si="55"/>
        <v>0</v>
      </c>
      <c r="BH74" s="29"/>
      <c r="BI74" s="8"/>
      <c r="BJ74" s="8"/>
      <c r="BK74" s="8"/>
      <c r="BL74" s="8"/>
      <c r="BM74" s="8"/>
      <c r="BN74" s="8"/>
      <c r="BO74" s="8"/>
      <c r="BP74" s="8"/>
      <c r="BQ74" s="8"/>
    </row>
    <row r="75" spans="2:69" ht="15">
      <c r="B75" s="287" t="s">
        <v>47</v>
      </c>
      <c r="C75" s="176">
        <f>C36+1</f>
        <v>5</v>
      </c>
      <c r="D75" s="177"/>
      <c r="E75" s="162" t="s">
        <v>115</v>
      </c>
      <c r="F75" s="18"/>
      <c r="G75" s="18"/>
      <c r="H75" s="18"/>
      <c r="I75" s="163">
        <f>SUM(I76,I79:I80)</f>
        <v>0</v>
      </c>
      <c r="J75" s="163">
        <f aca="true" t="shared" si="87" ref="J75:AV75">SUM(J76,J79:J80)</f>
        <v>0</v>
      </c>
      <c r="K75" s="163">
        <f t="shared" si="87"/>
        <v>0</v>
      </c>
      <c r="L75" s="163">
        <f t="shared" si="87"/>
        <v>0</v>
      </c>
      <c r="M75" s="163">
        <f t="shared" si="87"/>
        <v>0</v>
      </c>
      <c r="N75" s="163">
        <f t="shared" si="87"/>
        <v>0</v>
      </c>
      <c r="O75" s="163">
        <f t="shared" si="87"/>
        <v>0</v>
      </c>
      <c r="P75" s="163">
        <f t="shared" si="87"/>
        <v>0</v>
      </c>
      <c r="Q75" s="163">
        <f t="shared" si="87"/>
        <v>0</v>
      </c>
      <c r="R75" s="163">
        <f t="shared" si="87"/>
        <v>0</v>
      </c>
      <c r="S75" s="163">
        <f t="shared" si="87"/>
        <v>0</v>
      </c>
      <c r="T75" s="163">
        <f t="shared" si="87"/>
        <v>0</v>
      </c>
      <c r="U75" s="163">
        <f t="shared" si="87"/>
        <v>0</v>
      </c>
      <c r="V75" s="163">
        <f t="shared" si="87"/>
        <v>0</v>
      </c>
      <c r="W75" s="163">
        <f t="shared" si="87"/>
        <v>0</v>
      </c>
      <c r="X75" s="163">
        <f t="shared" si="87"/>
        <v>0</v>
      </c>
      <c r="Y75" s="163">
        <f t="shared" si="87"/>
        <v>0</v>
      </c>
      <c r="Z75" s="163">
        <f t="shared" si="87"/>
        <v>0</v>
      </c>
      <c r="AA75" s="163">
        <f t="shared" si="87"/>
        <v>0</v>
      </c>
      <c r="AB75" s="163">
        <f t="shared" si="87"/>
        <v>0</v>
      </c>
      <c r="AC75" s="163">
        <f t="shared" si="87"/>
        <v>0</v>
      </c>
      <c r="AD75" s="163">
        <f t="shared" si="87"/>
        <v>0</v>
      </c>
      <c r="AE75" s="163">
        <f t="shared" si="87"/>
        <v>0</v>
      </c>
      <c r="AF75" s="163">
        <f t="shared" si="87"/>
        <v>0</v>
      </c>
      <c r="AG75" s="163">
        <f t="shared" si="87"/>
        <v>0</v>
      </c>
      <c r="AH75" s="163">
        <f t="shared" si="87"/>
        <v>0</v>
      </c>
      <c r="AI75" s="163">
        <f t="shared" si="87"/>
        <v>0</v>
      </c>
      <c r="AJ75" s="163">
        <f t="shared" si="87"/>
        <v>0</v>
      </c>
      <c r="AK75" s="163">
        <f t="shared" si="87"/>
        <v>0</v>
      </c>
      <c r="AL75" s="163">
        <f t="shared" si="87"/>
        <v>0</v>
      </c>
      <c r="AM75" s="163">
        <f t="shared" si="87"/>
        <v>0</v>
      </c>
      <c r="AN75" s="163">
        <f t="shared" si="87"/>
        <v>0</v>
      </c>
      <c r="AO75" s="163">
        <f t="shared" si="87"/>
        <v>0</v>
      </c>
      <c r="AP75" s="163">
        <f t="shared" si="87"/>
        <v>0</v>
      </c>
      <c r="AQ75" s="163">
        <f t="shared" si="87"/>
        <v>0</v>
      </c>
      <c r="AR75" s="163">
        <f t="shared" si="87"/>
        <v>0</v>
      </c>
      <c r="AS75" s="163">
        <f t="shared" si="87"/>
        <v>0</v>
      </c>
      <c r="AT75" s="163">
        <f t="shared" si="87"/>
        <v>0</v>
      </c>
      <c r="AU75" s="163">
        <f t="shared" si="87"/>
        <v>0</v>
      </c>
      <c r="AV75" s="163">
        <f t="shared" si="87"/>
        <v>0</v>
      </c>
      <c r="AW75" s="163">
        <f t="shared" si="81"/>
        <v>0</v>
      </c>
      <c r="AX75" s="59">
        <f ca="1" t="shared" si="47"/>
        <v>0</v>
      </c>
      <c r="AY75" s="35"/>
      <c r="AZ75" s="163">
        <f aca="true" t="shared" si="88" ref="AZ75">SUM(AZ76,AZ79:AZ80)</f>
        <v>0</v>
      </c>
      <c r="BA75" s="59">
        <f ca="1" t="shared" si="49"/>
        <v>0</v>
      </c>
      <c r="BB75" s="163">
        <f aca="true" t="shared" si="89" ref="BB75">SUM(BB76,BB79:BB80)</f>
        <v>0</v>
      </c>
      <c r="BC75" s="59">
        <f ca="1" t="shared" si="51"/>
        <v>0</v>
      </c>
      <c r="BD75" s="163">
        <f aca="true" t="shared" si="90" ref="BD75">SUM(BD76,BD79:BD80)</f>
        <v>0</v>
      </c>
      <c r="BE75" s="59">
        <f ca="1" t="shared" si="53"/>
        <v>0</v>
      </c>
      <c r="BF75" s="163">
        <f aca="true" t="shared" si="91" ref="BF75">SUM(BF76,BF79:BF80)</f>
        <v>0</v>
      </c>
      <c r="BG75" s="59">
        <f ca="1" t="shared" si="55"/>
        <v>0</v>
      </c>
      <c r="BH75" s="35"/>
      <c r="BI75" s="7"/>
      <c r="BJ75" s="7"/>
      <c r="BK75" s="7"/>
      <c r="BL75" s="7"/>
      <c r="BM75" s="7"/>
      <c r="BN75" s="7"/>
      <c r="BO75" s="7"/>
      <c r="BP75" s="7"/>
      <c r="BQ75" s="7"/>
    </row>
    <row r="76" spans="2:69" ht="15">
      <c r="B76" s="287"/>
      <c r="C76" s="180"/>
      <c r="D76" s="181" t="str">
        <f>$C$75&amp;".1"</f>
        <v>5.1</v>
      </c>
      <c r="E76" s="171" t="s">
        <v>116</v>
      </c>
      <c r="F76" s="135"/>
      <c r="G76" s="170"/>
      <c r="H76" s="170"/>
      <c r="I76" s="178">
        <f>SUM(I77:I78)</f>
        <v>0</v>
      </c>
      <c r="J76" s="178">
        <f aca="true" t="shared" si="92" ref="J76:AV76">SUM(J77:J78)</f>
        <v>0</v>
      </c>
      <c r="K76" s="178">
        <f t="shared" si="92"/>
        <v>0</v>
      </c>
      <c r="L76" s="178">
        <f t="shared" si="92"/>
        <v>0</v>
      </c>
      <c r="M76" s="178">
        <f t="shared" si="92"/>
        <v>0</v>
      </c>
      <c r="N76" s="178">
        <f t="shared" si="92"/>
        <v>0</v>
      </c>
      <c r="O76" s="178">
        <f t="shared" si="92"/>
        <v>0</v>
      </c>
      <c r="P76" s="178">
        <f t="shared" si="92"/>
        <v>0</v>
      </c>
      <c r="Q76" s="178">
        <f t="shared" si="92"/>
        <v>0</v>
      </c>
      <c r="R76" s="178">
        <f t="shared" si="92"/>
        <v>0</v>
      </c>
      <c r="S76" s="178">
        <f t="shared" si="92"/>
        <v>0</v>
      </c>
      <c r="T76" s="178">
        <f t="shared" si="92"/>
        <v>0</v>
      </c>
      <c r="U76" s="178">
        <f t="shared" si="92"/>
        <v>0</v>
      </c>
      <c r="V76" s="178">
        <f t="shared" si="92"/>
        <v>0</v>
      </c>
      <c r="W76" s="178">
        <f t="shared" si="92"/>
        <v>0</v>
      </c>
      <c r="X76" s="178">
        <f t="shared" si="92"/>
        <v>0</v>
      </c>
      <c r="Y76" s="178">
        <f t="shared" si="92"/>
        <v>0</v>
      </c>
      <c r="Z76" s="178">
        <f t="shared" si="92"/>
        <v>0</v>
      </c>
      <c r="AA76" s="178">
        <f t="shared" si="92"/>
        <v>0</v>
      </c>
      <c r="AB76" s="178">
        <f t="shared" si="92"/>
        <v>0</v>
      </c>
      <c r="AC76" s="178">
        <f t="shared" si="92"/>
        <v>0</v>
      </c>
      <c r="AD76" s="178">
        <f t="shared" si="92"/>
        <v>0</v>
      </c>
      <c r="AE76" s="178">
        <f t="shared" si="92"/>
        <v>0</v>
      </c>
      <c r="AF76" s="178">
        <f t="shared" si="92"/>
        <v>0</v>
      </c>
      <c r="AG76" s="178">
        <f t="shared" si="92"/>
        <v>0</v>
      </c>
      <c r="AH76" s="178">
        <f t="shared" si="92"/>
        <v>0</v>
      </c>
      <c r="AI76" s="178">
        <f t="shared" si="92"/>
        <v>0</v>
      </c>
      <c r="AJ76" s="178">
        <f t="shared" si="92"/>
        <v>0</v>
      </c>
      <c r="AK76" s="178">
        <f t="shared" si="92"/>
        <v>0</v>
      </c>
      <c r="AL76" s="178">
        <f t="shared" si="92"/>
        <v>0</v>
      </c>
      <c r="AM76" s="178">
        <f t="shared" si="92"/>
        <v>0</v>
      </c>
      <c r="AN76" s="178">
        <f t="shared" si="92"/>
        <v>0</v>
      </c>
      <c r="AO76" s="178">
        <f t="shared" si="92"/>
        <v>0</v>
      </c>
      <c r="AP76" s="178">
        <f t="shared" si="92"/>
        <v>0</v>
      </c>
      <c r="AQ76" s="178">
        <f t="shared" si="92"/>
        <v>0</v>
      </c>
      <c r="AR76" s="178">
        <f t="shared" si="92"/>
        <v>0</v>
      </c>
      <c r="AS76" s="178">
        <f t="shared" si="92"/>
        <v>0</v>
      </c>
      <c r="AT76" s="178">
        <f t="shared" si="92"/>
        <v>0</v>
      </c>
      <c r="AU76" s="178">
        <f t="shared" si="92"/>
        <v>0</v>
      </c>
      <c r="AV76" s="178">
        <f t="shared" si="92"/>
        <v>0</v>
      </c>
      <c r="AW76" s="163">
        <f t="shared" si="81"/>
        <v>0</v>
      </c>
      <c r="AX76" s="59">
        <f ca="1" t="shared" si="47"/>
        <v>0</v>
      </c>
      <c r="AY76" s="29"/>
      <c r="AZ76" s="178">
        <f aca="true" t="shared" si="93" ref="AZ76">SUM(AZ77:AZ78)</f>
        <v>0</v>
      </c>
      <c r="BA76" s="59">
        <f ca="1" t="shared" si="49"/>
        <v>0</v>
      </c>
      <c r="BB76" s="178">
        <f aca="true" t="shared" si="94" ref="BB76">SUM(BB77:BB78)</f>
        <v>0</v>
      </c>
      <c r="BC76" s="59">
        <f ca="1" t="shared" si="51"/>
        <v>0</v>
      </c>
      <c r="BD76" s="178">
        <f aca="true" t="shared" si="95" ref="BD76">SUM(BD77:BD78)</f>
        <v>0</v>
      </c>
      <c r="BE76" s="59">
        <f ca="1" t="shared" si="53"/>
        <v>0</v>
      </c>
      <c r="BF76" s="178">
        <f aca="true" t="shared" si="96" ref="BF76">SUM(BF77:BF78)</f>
        <v>0</v>
      </c>
      <c r="BG76" s="59">
        <f ca="1" t="shared" si="55"/>
        <v>0</v>
      </c>
      <c r="BH76" s="29"/>
      <c r="BI76" s="8"/>
      <c r="BJ76" s="8"/>
      <c r="BK76" s="8"/>
      <c r="BL76" s="8"/>
      <c r="BM76" s="8"/>
      <c r="BN76" s="8"/>
      <c r="BO76" s="8"/>
      <c r="BP76" s="8"/>
      <c r="BQ76" s="8"/>
    </row>
    <row r="77" spans="2:69" ht="15">
      <c r="B77" s="287"/>
      <c r="C77" s="180"/>
      <c r="D77" s="135"/>
      <c r="E77" s="170" t="str">
        <f>D76&amp;".1"</f>
        <v>5.1.1</v>
      </c>
      <c r="F77" s="135" t="s">
        <v>117</v>
      </c>
      <c r="G77" s="171"/>
      <c r="H77" s="171"/>
      <c r="I77" s="172">
        <v>0</v>
      </c>
      <c r="J77" s="172">
        <v>0</v>
      </c>
      <c r="K77" s="172">
        <v>0</v>
      </c>
      <c r="L77" s="172">
        <v>0</v>
      </c>
      <c r="M77" s="172">
        <v>0</v>
      </c>
      <c r="N77" s="172">
        <v>0</v>
      </c>
      <c r="O77" s="172">
        <v>0</v>
      </c>
      <c r="P77" s="172">
        <v>0</v>
      </c>
      <c r="Q77" s="172">
        <v>0</v>
      </c>
      <c r="R77" s="172">
        <v>0</v>
      </c>
      <c r="S77" s="172">
        <v>0</v>
      </c>
      <c r="T77" s="172">
        <v>0</v>
      </c>
      <c r="U77" s="172">
        <v>0</v>
      </c>
      <c r="V77" s="172">
        <v>0</v>
      </c>
      <c r="W77" s="172">
        <v>0</v>
      </c>
      <c r="X77" s="172">
        <v>0</v>
      </c>
      <c r="Y77" s="172">
        <v>0</v>
      </c>
      <c r="Z77" s="172">
        <v>0</v>
      </c>
      <c r="AA77" s="172">
        <v>0</v>
      </c>
      <c r="AB77" s="172">
        <v>0</v>
      </c>
      <c r="AC77" s="172">
        <v>0</v>
      </c>
      <c r="AD77" s="172">
        <v>0</v>
      </c>
      <c r="AE77" s="172">
        <v>0</v>
      </c>
      <c r="AF77" s="172">
        <v>0</v>
      </c>
      <c r="AG77" s="172">
        <v>0</v>
      </c>
      <c r="AH77" s="172">
        <v>0</v>
      </c>
      <c r="AI77" s="172">
        <v>0</v>
      </c>
      <c r="AJ77" s="172">
        <v>0</v>
      </c>
      <c r="AK77" s="172">
        <v>0</v>
      </c>
      <c r="AL77" s="172">
        <v>0</v>
      </c>
      <c r="AM77" s="172">
        <v>0</v>
      </c>
      <c r="AN77" s="172">
        <v>0</v>
      </c>
      <c r="AO77" s="172">
        <v>0</v>
      </c>
      <c r="AP77" s="172">
        <v>0</v>
      </c>
      <c r="AQ77" s="172">
        <v>0</v>
      </c>
      <c r="AR77" s="172">
        <v>0</v>
      </c>
      <c r="AS77" s="172">
        <v>0</v>
      </c>
      <c r="AT77" s="172">
        <v>0</v>
      </c>
      <c r="AU77" s="172">
        <v>0</v>
      </c>
      <c r="AV77" s="172">
        <v>0</v>
      </c>
      <c r="AW77" s="163">
        <f t="shared" si="81"/>
        <v>0</v>
      </c>
      <c r="AX77" s="59">
        <f aca="true" t="shared" si="97" ref="AX77:AX108">_xlfn.IFERROR(AW77/$AW$213,0)</f>
        <v>0</v>
      </c>
      <c r="AY77" s="29"/>
      <c r="AZ77" s="172">
        <v>0</v>
      </c>
      <c r="BA77" s="59">
        <f aca="true" t="shared" si="98" ref="BA77:BA108">_xlfn.IFERROR(AZ77/AZ$213,0)</f>
        <v>0</v>
      </c>
      <c r="BB77" s="172">
        <v>0</v>
      </c>
      <c r="BC77" s="59">
        <f aca="true" t="shared" si="99" ref="BC77:BC108">_xlfn.IFERROR(BB77/BB$213,0)</f>
        <v>0</v>
      </c>
      <c r="BD77" s="172">
        <v>0</v>
      </c>
      <c r="BE77" s="59">
        <f aca="true" t="shared" si="100" ref="BE77:BE108">_xlfn.IFERROR(BD77/BD$213,0)</f>
        <v>0</v>
      </c>
      <c r="BF77" s="172">
        <v>0</v>
      </c>
      <c r="BG77" s="59">
        <f aca="true" t="shared" si="101" ref="BG77:BG108">_xlfn.IFERROR(BF77/BF$213,0)</f>
        <v>0</v>
      </c>
      <c r="BH77" s="29"/>
      <c r="BI77" s="8"/>
      <c r="BJ77" s="8"/>
      <c r="BK77" s="8"/>
      <c r="BL77" s="8"/>
      <c r="BM77" s="8"/>
      <c r="BN77" s="8"/>
      <c r="BO77" s="8"/>
      <c r="BP77" s="8"/>
      <c r="BQ77" s="8"/>
    </row>
    <row r="78" spans="2:69" ht="15">
      <c r="B78" s="287"/>
      <c r="C78" s="180"/>
      <c r="D78" s="135"/>
      <c r="E78" s="170" t="str">
        <f>D76&amp;".2"</f>
        <v>5.1.2</v>
      </c>
      <c r="F78" s="135" t="s">
        <v>67</v>
      </c>
      <c r="G78" s="170"/>
      <c r="H78" s="170"/>
      <c r="I78" s="263">
        <v>0</v>
      </c>
      <c r="J78" s="263">
        <v>0</v>
      </c>
      <c r="K78" s="263">
        <v>0</v>
      </c>
      <c r="L78" s="263">
        <v>0</v>
      </c>
      <c r="M78" s="263">
        <v>0</v>
      </c>
      <c r="N78" s="263">
        <v>0</v>
      </c>
      <c r="O78" s="263">
        <v>0</v>
      </c>
      <c r="P78" s="263">
        <v>0</v>
      </c>
      <c r="Q78" s="263">
        <v>0</v>
      </c>
      <c r="R78" s="263">
        <v>0</v>
      </c>
      <c r="S78" s="263">
        <v>0</v>
      </c>
      <c r="T78" s="263">
        <v>0</v>
      </c>
      <c r="U78" s="263">
        <v>0</v>
      </c>
      <c r="V78" s="263">
        <v>0</v>
      </c>
      <c r="W78" s="263">
        <v>0</v>
      </c>
      <c r="X78" s="263">
        <v>0</v>
      </c>
      <c r="Y78" s="263">
        <v>0</v>
      </c>
      <c r="Z78" s="263">
        <v>0</v>
      </c>
      <c r="AA78" s="263">
        <v>0</v>
      </c>
      <c r="AB78" s="263">
        <v>0</v>
      </c>
      <c r="AC78" s="263">
        <v>0</v>
      </c>
      <c r="AD78" s="263">
        <v>0</v>
      </c>
      <c r="AE78" s="263">
        <v>0</v>
      </c>
      <c r="AF78" s="263">
        <v>0</v>
      </c>
      <c r="AG78" s="263">
        <v>0</v>
      </c>
      <c r="AH78" s="263">
        <v>0</v>
      </c>
      <c r="AI78" s="263">
        <v>0</v>
      </c>
      <c r="AJ78" s="263">
        <v>0</v>
      </c>
      <c r="AK78" s="263">
        <v>0</v>
      </c>
      <c r="AL78" s="263">
        <v>0</v>
      </c>
      <c r="AM78" s="263">
        <v>0</v>
      </c>
      <c r="AN78" s="263">
        <v>0</v>
      </c>
      <c r="AO78" s="263">
        <v>0</v>
      </c>
      <c r="AP78" s="263">
        <v>0</v>
      </c>
      <c r="AQ78" s="263">
        <v>0</v>
      </c>
      <c r="AR78" s="263">
        <v>0</v>
      </c>
      <c r="AS78" s="263">
        <v>0</v>
      </c>
      <c r="AT78" s="263">
        <v>0</v>
      </c>
      <c r="AU78" s="263">
        <v>0</v>
      </c>
      <c r="AV78" s="263">
        <v>0</v>
      </c>
      <c r="AW78" s="163">
        <f t="shared" si="81"/>
        <v>0</v>
      </c>
      <c r="AX78" s="59">
        <f ca="1" t="shared" si="97"/>
        <v>0</v>
      </c>
      <c r="AY78" s="29"/>
      <c r="AZ78" s="263">
        <v>0</v>
      </c>
      <c r="BA78" s="59">
        <f ca="1" t="shared" si="98"/>
        <v>0</v>
      </c>
      <c r="BB78" s="263">
        <v>0</v>
      </c>
      <c r="BC78" s="59">
        <f ca="1" t="shared" si="99"/>
        <v>0</v>
      </c>
      <c r="BD78" s="263">
        <v>0</v>
      </c>
      <c r="BE78" s="59">
        <f ca="1" t="shared" si="100"/>
        <v>0</v>
      </c>
      <c r="BF78" s="263">
        <v>0</v>
      </c>
      <c r="BG78" s="59">
        <f ca="1" t="shared" si="101"/>
        <v>0</v>
      </c>
      <c r="BH78" s="29"/>
      <c r="BI78" s="8"/>
      <c r="BJ78" s="8"/>
      <c r="BK78" s="8"/>
      <c r="BL78" s="8"/>
      <c r="BM78" s="8"/>
      <c r="BN78" s="8"/>
      <c r="BO78" s="8"/>
      <c r="BP78" s="8"/>
      <c r="BQ78" s="8"/>
    </row>
    <row r="79" spans="2:69" ht="15">
      <c r="B79" s="287"/>
      <c r="C79" s="180"/>
      <c r="D79" s="181" t="str">
        <f>$C$75&amp;".2"</f>
        <v>5.2</v>
      </c>
      <c r="E79" s="171" t="s">
        <v>118</v>
      </c>
      <c r="F79" s="135"/>
      <c r="G79" s="170"/>
      <c r="H79" s="170"/>
      <c r="I79" s="178">
        <v>0</v>
      </c>
      <c r="J79" s="178">
        <v>0</v>
      </c>
      <c r="K79" s="178">
        <v>0</v>
      </c>
      <c r="L79" s="178">
        <v>0</v>
      </c>
      <c r="M79" s="178">
        <v>0</v>
      </c>
      <c r="N79" s="178">
        <v>0</v>
      </c>
      <c r="O79" s="178">
        <v>0</v>
      </c>
      <c r="P79" s="178">
        <v>0</v>
      </c>
      <c r="Q79" s="178">
        <v>0</v>
      </c>
      <c r="R79" s="178">
        <v>0</v>
      </c>
      <c r="S79" s="178">
        <v>0</v>
      </c>
      <c r="T79" s="178">
        <v>0</v>
      </c>
      <c r="U79" s="178">
        <v>0</v>
      </c>
      <c r="V79" s="178">
        <v>0</v>
      </c>
      <c r="W79" s="178">
        <v>0</v>
      </c>
      <c r="X79" s="178">
        <v>0</v>
      </c>
      <c r="Y79" s="178">
        <v>0</v>
      </c>
      <c r="Z79" s="178">
        <v>0</v>
      </c>
      <c r="AA79" s="178">
        <v>0</v>
      </c>
      <c r="AB79" s="178">
        <v>0</v>
      </c>
      <c r="AC79" s="178">
        <v>0</v>
      </c>
      <c r="AD79" s="178">
        <v>0</v>
      </c>
      <c r="AE79" s="178">
        <v>0</v>
      </c>
      <c r="AF79" s="178">
        <v>0</v>
      </c>
      <c r="AG79" s="178">
        <v>0</v>
      </c>
      <c r="AH79" s="178">
        <v>0</v>
      </c>
      <c r="AI79" s="178">
        <v>0</v>
      </c>
      <c r="AJ79" s="178">
        <v>0</v>
      </c>
      <c r="AK79" s="178">
        <v>0</v>
      </c>
      <c r="AL79" s="178">
        <v>0</v>
      </c>
      <c r="AM79" s="178">
        <v>0</v>
      </c>
      <c r="AN79" s="178">
        <v>0</v>
      </c>
      <c r="AO79" s="178">
        <v>0</v>
      </c>
      <c r="AP79" s="178">
        <v>0</v>
      </c>
      <c r="AQ79" s="178">
        <v>0</v>
      </c>
      <c r="AR79" s="178">
        <v>0</v>
      </c>
      <c r="AS79" s="178">
        <v>0</v>
      </c>
      <c r="AT79" s="178">
        <v>0</v>
      </c>
      <c r="AU79" s="178">
        <v>0</v>
      </c>
      <c r="AV79" s="178">
        <v>0</v>
      </c>
      <c r="AW79" s="163">
        <f t="shared" si="81"/>
        <v>0</v>
      </c>
      <c r="AX79" s="59">
        <f ca="1" t="shared" si="97"/>
        <v>0</v>
      </c>
      <c r="AY79" s="29"/>
      <c r="AZ79" s="178">
        <v>0</v>
      </c>
      <c r="BA79" s="59">
        <f ca="1" t="shared" si="98"/>
        <v>0</v>
      </c>
      <c r="BB79" s="178">
        <v>0</v>
      </c>
      <c r="BC79" s="59">
        <f ca="1" t="shared" si="99"/>
        <v>0</v>
      </c>
      <c r="BD79" s="178">
        <v>0</v>
      </c>
      <c r="BE79" s="59">
        <f ca="1" t="shared" si="100"/>
        <v>0</v>
      </c>
      <c r="BF79" s="178">
        <v>0</v>
      </c>
      <c r="BG79" s="59">
        <f ca="1" t="shared" si="101"/>
        <v>0</v>
      </c>
      <c r="BH79" s="29"/>
      <c r="BI79" s="8"/>
      <c r="BJ79" s="8"/>
      <c r="BK79" s="8"/>
      <c r="BL79" s="8"/>
      <c r="BM79" s="8"/>
      <c r="BN79" s="8"/>
      <c r="BO79" s="8"/>
      <c r="BP79" s="8"/>
      <c r="BQ79" s="8"/>
    </row>
    <row r="80" spans="2:69" ht="15">
      <c r="B80" s="287"/>
      <c r="C80" s="180"/>
      <c r="D80" s="181" t="str">
        <f>$C$75&amp;".3"</f>
        <v>5.3</v>
      </c>
      <c r="E80" s="171" t="s">
        <v>119</v>
      </c>
      <c r="F80" s="135"/>
      <c r="G80" s="135"/>
      <c r="H80" s="249"/>
      <c r="I80" s="178">
        <f>SUM(I81:I82)</f>
        <v>0</v>
      </c>
      <c r="J80" s="178">
        <f aca="true" t="shared" si="102" ref="J80:AV80">SUM(J81:J82)</f>
        <v>0</v>
      </c>
      <c r="K80" s="178">
        <f t="shared" si="102"/>
        <v>0</v>
      </c>
      <c r="L80" s="178">
        <f t="shared" si="102"/>
        <v>0</v>
      </c>
      <c r="M80" s="178">
        <f t="shared" si="102"/>
        <v>0</v>
      </c>
      <c r="N80" s="178">
        <f t="shared" si="102"/>
        <v>0</v>
      </c>
      <c r="O80" s="178">
        <f t="shared" si="102"/>
        <v>0</v>
      </c>
      <c r="P80" s="178">
        <f t="shared" si="102"/>
        <v>0</v>
      </c>
      <c r="Q80" s="178">
        <f t="shared" si="102"/>
        <v>0</v>
      </c>
      <c r="R80" s="178">
        <f t="shared" si="102"/>
        <v>0</v>
      </c>
      <c r="S80" s="178">
        <f t="shared" si="102"/>
        <v>0</v>
      </c>
      <c r="T80" s="178">
        <f t="shared" si="102"/>
        <v>0</v>
      </c>
      <c r="U80" s="178">
        <f t="shared" si="102"/>
        <v>0</v>
      </c>
      <c r="V80" s="178">
        <f t="shared" si="102"/>
        <v>0</v>
      </c>
      <c r="W80" s="178">
        <f t="shared" si="102"/>
        <v>0</v>
      </c>
      <c r="X80" s="178">
        <f t="shared" si="102"/>
        <v>0</v>
      </c>
      <c r="Y80" s="178">
        <f t="shared" si="102"/>
        <v>0</v>
      </c>
      <c r="Z80" s="178">
        <f t="shared" si="102"/>
        <v>0</v>
      </c>
      <c r="AA80" s="178">
        <f t="shared" si="102"/>
        <v>0</v>
      </c>
      <c r="AB80" s="178">
        <f t="shared" si="102"/>
        <v>0</v>
      </c>
      <c r="AC80" s="178">
        <f t="shared" si="102"/>
        <v>0</v>
      </c>
      <c r="AD80" s="178">
        <f t="shared" si="102"/>
        <v>0</v>
      </c>
      <c r="AE80" s="178">
        <f t="shared" si="102"/>
        <v>0</v>
      </c>
      <c r="AF80" s="178">
        <f t="shared" si="102"/>
        <v>0</v>
      </c>
      <c r="AG80" s="178">
        <f t="shared" si="102"/>
        <v>0</v>
      </c>
      <c r="AH80" s="178">
        <f t="shared" si="102"/>
        <v>0</v>
      </c>
      <c r="AI80" s="178">
        <f t="shared" si="102"/>
        <v>0</v>
      </c>
      <c r="AJ80" s="178">
        <f t="shared" si="102"/>
        <v>0</v>
      </c>
      <c r="AK80" s="178">
        <f t="shared" si="102"/>
        <v>0</v>
      </c>
      <c r="AL80" s="178">
        <f t="shared" si="102"/>
        <v>0</v>
      </c>
      <c r="AM80" s="178">
        <f t="shared" si="102"/>
        <v>0</v>
      </c>
      <c r="AN80" s="178">
        <f t="shared" si="102"/>
        <v>0</v>
      </c>
      <c r="AO80" s="178">
        <f t="shared" si="102"/>
        <v>0</v>
      </c>
      <c r="AP80" s="178">
        <f t="shared" si="102"/>
        <v>0</v>
      </c>
      <c r="AQ80" s="178">
        <f t="shared" si="102"/>
        <v>0</v>
      </c>
      <c r="AR80" s="178">
        <f t="shared" si="102"/>
        <v>0</v>
      </c>
      <c r="AS80" s="178">
        <f t="shared" si="102"/>
        <v>0</v>
      </c>
      <c r="AT80" s="178">
        <f t="shared" si="102"/>
        <v>0</v>
      </c>
      <c r="AU80" s="178">
        <f t="shared" si="102"/>
        <v>0</v>
      </c>
      <c r="AV80" s="178">
        <f t="shared" si="102"/>
        <v>0</v>
      </c>
      <c r="AW80" s="163">
        <f t="shared" si="81"/>
        <v>0</v>
      </c>
      <c r="AX80" s="59">
        <f ca="1" t="shared" si="97"/>
        <v>0</v>
      </c>
      <c r="AY80" s="29"/>
      <c r="AZ80" s="178">
        <f aca="true" t="shared" si="103" ref="AZ80">SUM(AZ81:AZ82)</f>
        <v>0</v>
      </c>
      <c r="BA80" s="59">
        <f ca="1" t="shared" si="98"/>
        <v>0</v>
      </c>
      <c r="BB80" s="178">
        <f aca="true" t="shared" si="104" ref="BB80">SUM(BB81:BB82)</f>
        <v>0</v>
      </c>
      <c r="BC80" s="59">
        <f ca="1" t="shared" si="99"/>
        <v>0</v>
      </c>
      <c r="BD80" s="178">
        <f aca="true" t="shared" si="105" ref="BD80">SUM(BD81:BD82)</f>
        <v>0</v>
      </c>
      <c r="BE80" s="59">
        <f ca="1" t="shared" si="100"/>
        <v>0</v>
      </c>
      <c r="BF80" s="178">
        <f aca="true" t="shared" si="106" ref="BF80">SUM(BF81:BF82)</f>
        <v>0</v>
      </c>
      <c r="BG80" s="59">
        <f ca="1" t="shared" si="101"/>
        <v>0</v>
      </c>
      <c r="BH80" s="29"/>
      <c r="BI80" s="8"/>
      <c r="BJ80" s="8"/>
      <c r="BK80" s="8"/>
      <c r="BL80" s="8"/>
      <c r="BM80" s="8"/>
      <c r="BN80" s="8"/>
      <c r="BO80" s="8"/>
      <c r="BP80" s="8"/>
      <c r="BQ80" s="8"/>
    </row>
    <row r="81" spans="2:69" ht="15">
      <c r="B81" s="287"/>
      <c r="C81" s="180"/>
      <c r="D81" s="181"/>
      <c r="E81" s="170" t="str">
        <f>$D$80&amp;".1"</f>
        <v>5.3.1</v>
      </c>
      <c r="F81" s="135" t="s">
        <v>120</v>
      </c>
      <c r="G81" s="135"/>
      <c r="H81" s="249"/>
      <c r="I81" s="172">
        <v>0</v>
      </c>
      <c r="J81" s="172">
        <v>0</v>
      </c>
      <c r="K81" s="172">
        <v>0</v>
      </c>
      <c r="L81" s="172">
        <v>0</v>
      </c>
      <c r="M81" s="172">
        <v>0</v>
      </c>
      <c r="N81" s="172">
        <v>0</v>
      </c>
      <c r="O81" s="172">
        <v>0</v>
      </c>
      <c r="P81" s="172">
        <v>0</v>
      </c>
      <c r="Q81" s="172">
        <v>0</v>
      </c>
      <c r="R81" s="172">
        <v>0</v>
      </c>
      <c r="S81" s="172">
        <v>0</v>
      </c>
      <c r="T81" s="172">
        <v>0</v>
      </c>
      <c r="U81" s="172">
        <v>0</v>
      </c>
      <c r="V81" s="172">
        <v>0</v>
      </c>
      <c r="W81" s="172">
        <v>0</v>
      </c>
      <c r="X81" s="172">
        <v>0</v>
      </c>
      <c r="Y81" s="172">
        <v>0</v>
      </c>
      <c r="Z81" s="172">
        <v>0</v>
      </c>
      <c r="AA81" s="172">
        <v>0</v>
      </c>
      <c r="AB81" s="172">
        <v>0</v>
      </c>
      <c r="AC81" s="172">
        <v>0</v>
      </c>
      <c r="AD81" s="172">
        <v>0</v>
      </c>
      <c r="AE81" s="172">
        <v>0</v>
      </c>
      <c r="AF81" s="172">
        <v>0</v>
      </c>
      <c r="AG81" s="172">
        <v>0</v>
      </c>
      <c r="AH81" s="172">
        <v>0</v>
      </c>
      <c r="AI81" s="172">
        <v>0</v>
      </c>
      <c r="AJ81" s="172">
        <v>0</v>
      </c>
      <c r="AK81" s="172">
        <v>0</v>
      </c>
      <c r="AL81" s="172">
        <v>0</v>
      </c>
      <c r="AM81" s="172">
        <v>0</v>
      </c>
      <c r="AN81" s="172">
        <v>0</v>
      </c>
      <c r="AO81" s="172">
        <v>0</v>
      </c>
      <c r="AP81" s="172">
        <v>0</v>
      </c>
      <c r="AQ81" s="172">
        <v>0</v>
      </c>
      <c r="AR81" s="172">
        <v>0</v>
      </c>
      <c r="AS81" s="172">
        <v>0</v>
      </c>
      <c r="AT81" s="172">
        <v>0</v>
      </c>
      <c r="AU81" s="172">
        <v>0</v>
      </c>
      <c r="AV81" s="172">
        <v>0</v>
      </c>
      <c r="AW81" s="163">
        <f t="shared" si="81"/>
        <v>0</v>
      </c>
      <c r="AX81" s="59">
        <f ca="1" t="shared" si="97"/>
        <v>0</v>
      </c>
      <c r="AY81" s="29"/>
      <c r="AZ81" s="172">
        <v>0</v>
      </c>
      <c r="BA81" s="59">
        <f ca="1" t="shared" si="98"/>
        <v>0</v>
      </c>
      <c r="BB81" s="172">
        <v>0</v>
      </c>
      <c r="BC81" s="59">
        <f ca="1" t="shared" si="99"/>
        <v>0</v>
      </c>
      <c r="BD81" s="172">
        <v>0</v>
      </c>
      <c r="BE81" s="59">
        <f ca="1" t="shared" si="100"/>
        <v>0</v>
      </c>
      <c r="BF81" s="172">
        <v>0</v>
      </c>
      <c r="BG81" s="59">
        <f ca="1" t="shared" si="101"/>
        <v>0</v>
      </c>
      <c r="BH81" s="29"/>
      <c r="BI81" s="8"/>
      <c r="BJ81" s="8"/>
      <c r="BK81" s="8"/>
      <c r="BL81" s="8"/>
      <c r="BM81" s="8"/>
      <c r="BN81" s="8"/>
      <c r="BO81" s="8"/>
      <c r="BP81" s="8"/>
      <c r="BQ81" s="8"/>
    </row>
    <row r="82" spans="2:69" ht="15">
      <c r="B82" s="287"/>
      <c r="C82" s="180"/>
      <c r="D82" s="181"/>
      <c r="E82" s="170" t="str">
        <f>$D$80&amp;".2"</f>
        <v>5.3.2</v>
      </c>
      <c r="F82" s="135" t="s">
        <v>121</v>
      </c>
      <c r="G82" s="170"/>
      <c r="H82" s="170"/>
      <c r="I82" s="172">
        <v>0</v>
      </c>
      <c r="J82" s="172">
        <v>0</v>
      </c>
      <c r="K82" s="172">
        <v>0</v>
      </c>
      <c r="L82" s="172">
        <v>0</v>
      </c>
      <c r="M82" s="172">
        <v>0</v>
      </c>
      <c r="N82" s="172">
        <v>0</v>
      </c>
      <c r="O82" s="172">
        <v>0</v>
      </c>
      <c r="P82" s="172">
        <v>0</v>
      </c>
      <c r="Q82" s="172">
        <v>0</v>
      </c>
      <c r="R82" s="172">
        <v>0</v>
      </c>
      <c r="S82" s="172">
        <v>0</v>
      </c>
      <c r="T82" s="172">
        <v>0</v>
      </c>
      <c r="U82" s="172">
        <v>0</v>
      </c>
      <c r="V82" s="172">
        <v>0</v>
      </c>
      <c r="W82" s="172">
        <v>0</v>
      </c>
      <c r="X82" s="172">
        <v>0</v>
      </c>
      <c r="Y82" s="172">
        <v>0</v>
      </c>
      <c r="Z82" s="172">
        <v>0</v>
      </c>
      <c r="AA82" s="172">
        <v>0</v>
      </c>
      <c r="AB82" s="172">
        <v>0</v>
      </c>
      <c r="AC82" s="172">
        <v>0</v>
      </c>
      <c r="AD82" s="172">
        <v>0</v>
      </c>
      <c r="AE82" s="172">
        <v>0</v>
      </c>
      <c r="AF82" s="172">
        <v>0</v>
      </c>
      <c r="AG82" s="172">
        <v>0</v>
      </c>
      <c r="AH82" s="172">
        <v>0</v>
      </c>
      <c r="AI82" s="172">
        <v>0</v>
      </c>
      <c r="AJ82" s="172">
        <v>0</v>
      </c>
      <c r="AK82" s="172">
        <v>0</v>
      </c>
      <c r="AL82" s="172">
        <v>0</v>
      </c>
      <c r="AM82" s="172">
        <v>0</v>
      </c>
      <c r="AN82" s="172">
        <v>0</v>
      </c>
      <c r="AO82" s="172">
        <v>0</v>
      </c>
      <c r="AP82" s="172">
        <v>0</v>
      </c>
      <c r="AQ82" s="172">
        <v>0</v>
      </c>
      <c r="AR82" s="172">
        <v>0</v>
      </c>
      <c r="AS82" s="172">
        <v>0</v>
      </c>
      <c r="AT82" s="172">
        <v>0</v>
      </c>
      <c r="AU82" s="172">
        <v>0</v>
      </c>
      <c r="AV82" s="172">
        <v>0</v>
      </c>
      <c r="AW82" s="163">
        <f t="shared" si="81"/>
        <v>0</v>
      </c>
      <c r="AX82" s="59">
        <f ca="1" t="shared" si="97"/>
        <v>0</v>
      </c>
      <c r="AY82" s="29"/>
      <c r="AZ82" s="172">
        <v>0</v>
      </c>
      <c r="BA82" s="59">
        <f ca="1" t="shared" si="98"/>
        <v>0</v>
      </c>
      <c r="BB82" s="172">
        <v>0</v>
      </c>
      <c r="BC82" s="59">
        <f ca="1" t="shared" si="99"/>
        <v>0</v>
      </c>
      <c r="BD82" s="172">
        <v>0</v>
      </c>
      <c r="BE82" s="59">
        <f ca="1" t="shared" si="100"/>
        <v>0</v>
      </c>
      <c r="BF82" s="172">
        <v>0</v>
      </c>
      <c r="BG82" s="59">
        <f ca="1" t="shared" si="101"/>
        <v>0</v>
      </c>
      <c r="BH82" s="29"/>
      <c r="BI82" s="8"/>
      <c r="BJ82" s="8"/>
      <c r="BK82" s="8"/>
      <c r="BL82" s="8"/>
      <c r="BM82" s="8"/>
      <c r="BN82" s="8"/>
      <c r="BO82" s="8"/>
      <c r="BP82" s="8"/>
      <c r="BQ82" s="8"/>
    </row>
    <row r="83" spans="2:69" ht="15">
      <c r="B83" s="287" t="s">
        <v>47</v>
      </c>
      <c r="C83" s="176">
        <f>C75+1</f>
        <v>6</v>
      </c>
      <c r="D83" s="177"/>
      <c r="E83" s="162" t="s">
        <v>122</v>
      </c>
      <c r="F83" s="18"/>
      <c r="G83" s="18"/>
      <c r="H83" s="18"/>
      <c r="I83" s="163">
        <f ca="1">I84+SUM(I91:I95)</f>
        <v>0</v>
      </c>
      <c r="J83" s="163">
        <f aca="true" t="shared" si="107" ref="J83:AV83">J84+SUM(J91:J95)</f>
        <v>0</v>
      </c>
      <c r="K83" s="163">
        <f ca="1" t="shared" si="107"/>
        <v>0</v>
      </c>
      <c r="L83" s="163">
        <f ca="1" t="shared" si="107"/>
        <v>0</v>
      </c>
      <c r="M83" s="163">
        <f ca="1" t="shared" si="107"/>
        <v>0</v>
      </c>
      <c r="N83" s="163">
        <f ca="1" t="shared" si="107"/>
        <v>0</v>
      </c>
      <c r="O83" s="163">
        <f ca="1" t="shared" si="107"/>
        <v>0</v>
      </c>
      <c r="P83" s="163">
        <f ca="1" t="shared" si="107"/>
        <v>0</v>
      </c>
      <c r="Q83" s="163">
        <f ca="1" t="shared" si="107"/>
        <v>0</v>
      </c>
      <c r="R83" s="163">
        <f ca="1" t="shared" si="107"/>
        <v>0</v>
      </c>
      <c r="S83" s="163">
        <f ca="1" t="shared" si="107"/>
        <v>0</v>
      </c>
      <c r="T83" s="163">
        <f ca="1" t="shared" si="107"/>
        <v>0</v>
      </c>
      <c r="U83" s="163">
        <f ca="1" t="shared" si="107"/>
        <v>0</v>
      </c>
      <c r="V83" s="163">
        <f ca="1" t="shared" si="107"/>
        <v>0</v>
      </c>
      <c r="W83" s="163">
        <f ca="1" t="shared" si="107"/>
        <v>0</v>
      </c>
      <c r="X83" s="163">
        <f ca="1" t="shared" si="107"/>
        <v>0</v>
      </c>
      <c r="Y83" s="163">
        <f ca="1" t="shared" si="107"/>
        <v>0</v>
      </c>
      <c r="Z83" s="163">
        <f ca="1" t="shared" si="107"/>
        <v>0</v>
      </c>
      <c r="AA83" s="163">
        <f ca="1" t="shared" si="107"/>
        <v>0</v>
      </c>
      <c r="AB83" s="163">
        <f ca="1" t="shared" si="107"/>
        <v>0</v>
      </c>
      <c r="AC83" s="163">
        <f ca="1" t="shared" si="107"/>
        <v>0</v>
      </c>
      <c r="AD83" s="163">
        <f ca="1" t="shared" si="107"/>
        <v>0</v>
      </c>
      <c r="AE83" s="163">
        <f ca="1" t="shared" si="107"/>
        <v>0</v>
      </c>
      <c r="AF83" s="163">
        <f ca="1" t="shared" si="107"/>
        <v>0</v>
      </c>
      <c r="AG83" s="163">
        <f ca="1" t="shared" si="107"/>
        <v>0</v>
      </c>
      <c r="AH83" s="163">
        <f ca="1" t="shared" si="107"/>
        <v>0</v>
      </c>
      <c r="AI83" s="163">
        <f ca="1" t="shared" si="107"/>
        <v>0</v>
      </c>
      <c r="AJ83" s="163">
        <f ca="1" t="shared" si="107"/>
        <v>0</v>
      </c>
      <c r="AK83" s="163">
        <f ca="1" t="shared" si="107"/>
        <v>0</v>
      </c>
      <c r="AL83" s="163">
        <f ca="1" t="shared" si="107"/>
        <v>0</v>
      </c>
      <c r="AM83" s="163">
        <f ca="1" t="shared" si="107"/>
        <v>0</v>
      </c>
      <c r="AN83" s="163">
        <f ca="1" t="shared" si="107"/>
        <v>0</v>
      </c>
      <c r="AO83" s="163">
        <f ca="1" t="shared" si="107"/>
        <v>0</v>
      </c>
      <c r="AP83" s="163">
        <f ca="1" t="shared" si="107"/>
        <v>0</v>
      </c>
      <c r="AQ83" s="163">
        <f ca="1" t="shared" si="107"/>
        <v>0</v>
      </c>
      <c r="AR83" s="163">
        <f ca="1" t="shared" si="107"/>
        <v>0</v>
      </c>
      <c r="AS83" s="163">
        <f ca="1" t="shared" si="107"/>
        <v>0</v>
      </c>
      <c r="AT83" s="163">
        <f ca="1" t="shared" si="107"/>
        <v>0</v>
      </c>
      <c r="AU83" s="163">
        <f ca="1" t="shared" si="107"/>
        <v>0</v>
      </c>
      <c r="AV83" s="163">
        <f ca="1" t="shared" si="107"/>
        <v>0</v>
      </c>
      <c r="AW83" s="163">
        <f ca="1" t="shared" si="81"/>
        <v>0</v>
      </c>
      <c r="AX83" s="59">
        <f ca="1" t="shared" si="97"/>
        <v>0</v>
      </c>
      <c r="AY83" s="29"/>
      <c r="AZ83" s="163">
        <f aca="true" t="shared" si="108" ref="AZ83">AZ84+SUM(AZ91:AZ95)</f>
        <v>0</v>
      </c>
      <c r="BA83" s="59">
        <f ca="1" t="shared" si="98"/>
        <v>0</v>
      </c>
      <c r="BB83" s="163">
        <f aca="true" t="shared" si="109" ref="BB83">BB84+SUM(BB91:BB95)</f>
        <v>0</v>
      </c>
      <c r="BC83" s="59">
        <f ca="1" t="shared" si="99"/>
        <v>0</v>
      </c>
      <c r="BD83" s="163">
        <f aca="true" t="shared" si="110" ref="BD83">BD84+SUM(BD91:BD95)</f>
        <v>0</v>
      </c>
      <c r="BE83" s="59">
        <f ca="1" t="shared" si="100"/>
        <v>0</v>
      </c>
      <c r="BF83" s="163">
        <f aca="true" t="shared" si="111" ref="BF83">BF84+SUM(BF91:BF95)</f>
        <v>0</v>
      </c>
      <c r="BG83" s="59">
        <f ca="1" t="shared" si="101"/>
        <v>0</v>
      </c>
      <c r="BH83" s="29"/>
      <c r="BI83" s="8"/>
      <c r="BJ83" s="8"/>
      <c r="BK83" s="8"/>
      <c r="BL83" s="8"/>
      <c r="BM83" s="8"/>
      <c r="BN83" s="8"/>
      <c r="BO83" s="8"/>
      <c r="BP83" s="8"/>
      <c r="BQ83" s="8"/>
    </row>
    <row r="84" spans="2:69" ht="15">
      <c r="B84" s="287"/>
      <c r="C84" s="180"/>
      <c r="D84" s="135"/>
      <c r="E84" s="181">
        <v>6.1</v>
      </c>
      <c r="F84" s="171" t="s">
        <v>123</v>
      </c>
      <c r="G84" s="135"/>
      <c r="H84" s="170"/>
      <c r="I84" s="178">
        <f ca="1">SUM(I84:I90)</f>
        <v>0</v>
      </c>
      <c r="J84" s="178">
        <f aca="true" t="shared" si="112" ref="J84:AV84">SUM(J84:J90)</f>
        <v>0</v>
      </c>
      <c r="K84" s="178">
        <f ca="1" t="shared" si="112"/>
        <v>0</v>
      </c>
      <c r="L84" s="178">
        <f ca="1" t="shared" si="112"/>
        <v>0</v>
      </c>
      <c r="M84" s="178">
        <f ca="1" t="shared" si="112"/>
        <v>0</v>
      </c>
      <c r="N84" s="178">
        <f ca="1" t="shared" si="112"/>
        <v>0</v>
      </c>
      <c r="O84" s="178">
        <f ca="1" t="shared" si="112"/>
        <v>0</v>
      </c>
      <c r="P84" s="178">
        <f ca="1" t="shared" si="112"/>
        <v>0</v>
      </c>
      <c r="Q84" s="178">
        <f ca="1" t="shared" si="112"/>
        <v>0</v>
      </c>
      <c r="R84" s="178">
        <f ca="1" t="shared" si="112"/>
        <v>0</v>
      </c>
      <c r="S84" s="178">
        <f ca="1" t="shared" si="112"/>
        <v>0</v>
      </c>
      <c r="T84" s="178">
        <f ca="1" t="shared" si="112"/>
        <v>0</v>
      </c>
      <c r="U84" s="178">
        <f ca="1" t="shared" si="112"/>
        <v>0</v>
      </c>
      <c r="V84" s="178">
        <f ca="1" t="shared" si="112"/>
        <v>0</v>
      </c>
      <c r="W84" s="178">
        <f ca="1" t="shared" si="112"/>
        <v>0</v>
      </c>
      <c r="X84" s="178">
        <f ca="1" t="shared" si="112"/>
        <v>0</v>
      </c>
      <c r="Y84" s="178">
        <f ca="1" t="shared" si="112"/>
        <v>0</v>
      </c>
      <c r="Z84" s="178">
        <f ca="1" t="shared" si="112"/>
        <v>0</v>
      </c>
      <c r="AA84" s="178">
        <f ca="1" t="shared" si="112"/>
        <v>0</v>
      </c>
      <c r="AB84" s="178">
        <f ca="1" t="shared" si="112"/>
        <v>0</v>
      </c>
      <c r="AC84" s="178">
        <f ca="1" t="shared" si="112"/>
        <v>0</v>
      </c>
      <c r="AD84" s="178">
        <f ca="1" t="shared" si="112"/>
        <v>0</v>
      </c>
      <c r="AE84" s="178">
        <f ca="1" t="shared" si="112"/>
        <v>0</v>
      </c>
      <c r="AF84" s="178">
        <f ca="1" t="shared" si="112"/>
        <v>0</v>
      </c>
      <c r="AG84" s="178">
        <f ca="1" t="shared" si="112"/>
        <v>0</v>
      </c>
      <c r="AH84" s="178">
        <f ca="1" t="shared" si="112"/>
        <v>0</v>
      </c>
      <c r="AI84" s="178">
        <f ca="1" t="shared" si="112"/>
        <v>0</v>
      </c>
      <c r="AJ84" s="178">
        <f ca="1" t="shared" si="112"/>
        <v>0</v>
      </c>
      <c r="AK84" s="178">
        <f ca="1" t="shared" si="112"/>
        <v>0</v>
      </c>
      <c r="AL84" s="178">
        <f ca="1" t="shared" si="112"/>
        <v>0</v>
      </c>
      <c r="AM84" s="178">
        <f ca="1" t="shared" si="112"/>
        <v>0</v>
      </c>
      <c r="AN84" s="178">
        <f ca="1" t="shared" si="112"/>
        <v>0</v>
      </c>
      <c r="AO84" s="178">
        <f ca="1" t="shared" si="112"/>
        <v>0</v>
      </c>
      <c r="AP84" s="178">
        <f ca="1" t="shared" si="112"/>
        <v>0</v>
      </c>
      <c r="AQ84" s="178">
        <f ca="1" t="shared" si="112"/>
        <v>0</v>
      </c>
      <c r="AR84" s="178">
        <f ca="1" t="shared" si="112"/>
        <v>0</v>
      </c>
      <c r="AS84" s="178">
        <f ca="1" t="shared" si="112"/>
        <v>0</v>
      </c>
      <c r="AT84" s="178">
        <f ca="1" t="shared" si="112"/>
        <v>0</v>
      </c>
      <c r="AU84" s="178">
        <f ca="1" t="shared" si="112"/>
        <v>0</v>
      </c>
      <c r="AV84" s="178">
        <f ca="1" t="shared" si="112"/>
        <v>0</v>
      </c>
      <c r="AW84" s="163">
        <f ca="1" t="shared" si="81"/>
        <v>0</v>
      </c>
      <c r="AX84" s="59">
        <f ca="1" t="shared" si="97"/>
        <v>0</v>
      </c>
      <c r="AY84" s="29"/>
      <c r="AZ84" s="178">
        <f aca="true" t="shared" si="113" ref="AZ84:BB84">SUM(AZ84:AZ90)</f>
        <v>0</v>
      </c>
      <c r="BA84" s="59">
        <f ca="1" t="shared" si="98"/>
        <v>0</v>
      </c>
      <c r="BB84" s="178">
        <f ca="1" t="shared" si="113"/>
        <v>0</v>
      </c>
      <c r="BC84" s="59">
        <f ca="1" t="shared" si="99"/>
        <v>0</v>
      </c>
      <c r="BD84" s="178">
        <f aca="true" t="shared" si="114" ref="BD84">SUM(BD84:BD90)</f>
        <v>0</v>
      </c>
      <c r="BE84" s="59">
        <f ca="1" t="shared" si="100"/>
        <v>0</v>
      </c>
      <c r="BF84" s="178">
        <f aca="true" t="shared" si="115" ref="BF84">SUM(BF84:BF90)</f>
        <v>0</v>
      </c>
      <c r="BG84" s="59">
        <f ca="1" t="shared" si="101"/>
        <v>0</v>
      </c>
      <c r="BH84" s="29"/>
      <c r="BI84" s="8"/>
      <c r="BJ84" s="8"/>
      <c r="BK84" s="8"/>
      <c r="BL84" s="8"/>
      <c r="BM84" s="8"/>
      <c r="BN84" s="8"/>
      <c r="BO84" s="8"/>
      <c r="BP84" s="8"/>
      <c r="BQ84" s="8"/>
    </row>
    <row r="85" spans="2:69" ht="15">
      <c r="B85" s="287"/>
      <c r="C85" s="180"/>
      <c r="D85" s="135"/>
      <c r="E85" s="181"/>
      <c r="F85" s="170" t="str">
        <f>E84&amp;".1"</f>
        <v>6.1.1</v>
      </c>
      <c r="G85" s="244" t="s">
        <v>124</v>
      </c>
      <c r="H85" s="201"/>
      <c r="I85" s="172">
        <v>0</v>
      </c>
      <c r="J85" s="172">
        <v>0</v>
      </c>
      <c r="K85" s="172">
        <v>0</v>
      </c>
      <c r="L85" s="172">
        <v>0</v>
      </c>
      <c r="M85" s="172">
        <v>0</v>
      </c>
      <c r="N85" s="172">
        <v>0</v>
      </c>
      <c r="O85" s="172">
        <v>0</v>
      </c>
      <c r="P85" s="172">
        <v>0</v>
      </c>
      <c r="Q85" s="172">
        <v>0</v>
      </c>
      <c r="R85" s="172">
        <v>0</v>
      </c>
      <c r="S85" s="172">
        <v>0</v>
      </c>
      <c r="T85" s="172">
        <v>0</v>
      </c>
      <c r="U85" s="172">
        <v>0</v>
      </c>
      <c r="V85" s="172">
        <v>0</v>
      </c>
      <c r="W85" s="172">
        <v>0</v>
      </c>
      <c r="X85" s="172">
        <v>0</v>
      </c>
      <c r="Y85" s="172">
        <v>0</v>
      </c>
      <c r="Z85" s="172">
        <v>0</v>
      </c>
      <c r="AA85" s="172">
        <v>0</v>
      </c>
      <c r="AB85" s="172">
        <v>0</v>
      </c>
      <c r="AC85" s="172">
        <v>0</v>
      </c>
      <c r="AD85" s="172">
        <v>0</v>
      </c>
      <c r="AE85" s="172">
        <v>0</v>
      </c>
      <c r="AF85" s="172">
        <v>0</v>
      </c>
      <c r="AG85" s="172">
        <v>0</v>
      </c>
      <c r="AH85" s="172">
        <v>0</v>
      </c>
      <c r="AI85" s="172">
        <v>0</v>
      </c>
      <c r="AJ85" s="172">
        <v>0</v>
      </c>
      <c r="AK85" s="172">
        <v>0</v>
      </c>
      <c r="AL85" s="172">
        <v>0</v>
      </c>
      <c r="AM85" s="172">
        <v>0</v>
      </c>
      <c r="AN85" s="172">
        <v>0</v>
      </c>
      <c r="AO85" s="172">
        <v>0</v>
      </c>
      <c r="AP85" s="172">
        <v>0</v>
      </c>
      <c r="AQ85" s="172">
        <v>0</v>
      </c>
      <c r="AR85" s="172">
        <v>0</v>
      </c>
      <c r="AS85" s="172">
        <v>0</v>
      </c>
      <c r="AT85" s="172">
        <v>0</v>
      </c>
      <c r="AU85" s="172">
        <v>0</v>
      </c>
      <c r="AV85" s="172">
        <v>0</v>
      </c>
      <c r="AW85" s="163">
        <f t="shared" si="81"/>
        <v>0</v>
      </c>
      <c r="AX85" s="59">
        <f ca="1" t="shared" si="97"/>
        <v>0</v>
      </c>
      <c r="AY85" s="29"/>
      <c r="AZ85" s="172">
        <v>0</v>
      </c>
      <c r="BA85" s="59">
        <f ca="1" t="shared" si="98"/>
        <v>0</v>
      </c>
      <c r="BB85" s="172">
        <v>0</v>
      </c>
      <c r="BC85" s="59">
        <f ca="1" t="shared" si="99"/>
        <v>0</v>
      </c>
      <c r="BD85" s="172">
        <v>0</v>
      </c>
      <c r="BE85" s="59">
        <f ca="1" t="shared" si="100"/>
        <v>0</v>
      </c>
      <c r="BF85" s="172">
        <v>0</v>
      </c>
      <c r="BG85" s="59">
        <f ca="1" t="shared" si="101"/>
        <v>0</v>
      </c>
      <c r="BH85" s="29"/>
      <c r="BI85" s="8"/>
      <c r="BJ85" s="8"/>
      <c r="BK85" s="8"/>
      <c r="BL85" s="8"/>
      <c r="BM85" s="8"/>
      <c r="BN85" s="8"/>
      <c r="BO85" s="8"/>
      <c r="BP85" s="8"/>
      <c r="BQ85" s="8"/>
    </row>
    <row r="86" spans="2:69" ht="15">
      <c r="B86" s="287"/>
      <c r="C86" s="180"/>
      <c r="D86" s="135"/>
      <c r="E86" s="181"/>
      <c r="F86" s="135"/>
      <c r="G86" s="201" t="str">
        <f>F85&amp;".1"</f>
        <v>6.1.1.1</v>
      </c>
      <c r="H86" s="240" t="s">
        <v>125</v>
      </c>
      <c r="I86" s="172">
        <v>0</v>
      </c>
      <c r="J86" s="172">
        <v>0</v>
      </c>
      <c r="K86" s="172">
        <v>0</v>
      </c>
      <c r="L86" s="172">
        <v>0</v>
      </c>
      <c r="M86" s="172">
        <v>0</v>
      </c>
      <c r="N86" s="172">
        <v>0</v>
      </c>
      <c r="O86" s="172">
        <v>0</v>
      </c>
      <c r="P86" s="172">
        <v>0</v>
      </c>
      <c r="Q86" s="172">
        <v>0</v>
      </c>
      <c r="R86" s="172">
        <v>0</v>
      </c>
      <c r="S86" s="172">
        <v>0</v>
      </c>
      <c r="T86" s="172">
        <v>0</v>
      </c>
      <c r="U86" s="172">
        <v>0</v>
      </c>
      <c r="V86" s="172">
        <v>0</v>
      </c>
      <c r="W86" s="172">
        <v>0</v>
      </c>
      <c r="X86" s="172">
        <v>0</v>
      </c>
      <c r="Y86" s="172">
        <v>0</v>
      </c>
      <c r="Z86" s="172">
        <v>0</v>
      </c>
      <c r="AA86" s="172">
        <v>0</v>
      </c>
      <c r="AB86" s="172">
        <v>0</v>
      </c>
      <c r="AC86" s="172">
        <v>0</v>
      </c>
      <c r="AD86" s="172">
        <v>0</v>
      </c>
      <c r="AE86" s="172">
        <v>0</v>
      </c>
      <c r="AF86" s="172">
        <v>0</v>
      </c>
      <c r="AG86" s="172">
        <v>0</v>
      </c>
      <c r="AH86" s="172">
        <v>0</v>
      </c>
      <c r="AI86" s="172">
        <v>0</v>
      </c>
      <c r="AJ86" s="172">
        <v>0</v>
      </c>
      <c r="AK86" s="172">
        <v>0</v>
      </c>
      <c r="AL86" s="172">
        <v>0</v>
      </c>
      <c r="AM86" s="172">
        <v>0</v>
      </c>
      <c r="AN86" s="172">
        <v>0</v>
      </c>
      <c r="AO86" s="172">
        <v>0</v>
      </c>
      <c r="AP86" s="172">
        <v>0</v>
      </c>
      <c r="AQ86" s="172">
        <v>0</v>
      </c>
      <c r="AR86" s="172">
        <v>0</v>
      </c>
      <c r="AS86" s="172">
        <v>0</v>
      </c>
      <c r="AT86" s="172">
        <v>0</v>
      </c>
      <c r="AU86" s="172">
        <v>0</v>
      </c>
      <c r="AV86" s="172">
        <v>0</v>
      </c>
      <c r="AW86" s="163">
        <f t="shared" si="81"/>
        <v>0</v>
      </c>
      <c r="AX86" s="59">
        <f ca="1" t="shared" si="97"/>
        <v>0</v>
      </c>
      <c r="AY86" s="29"/>
      <c r="AZ86" s="172">
        <v>0</v>
      </c>
      <c r="BA86" s="59">
        <f ca="1" t="shared" si="98"/>
        <v>0</v>
      </c>
      <c r="BB86" s="172">
        <v>0</v>
      </c>
      <c r="BC86" s="59">
        <f ca="1" t="shared" si="99"/>
        <v>0</v>
      </c>
      <c r="BD86" s="172">
        <v>0</v>
      </c>
      <c r="BE86" s="59">
        <f ca="1" t="shared" si="100"/>
        <v>0</v>
      </c>
      <c r="BF86" s="172">
        <v>0</v>
      </c>
      <c r="BG86" s="59">
        <f ca="1" t="shared" si="101"/>
        <v>0</v>
      </c>
      <c r="BH86" s="29"/>
      <c r="BI86" s="8"/>
      <c r="BJ86" s="8"/>
      <c r="BK86" s="8"/>
      <c r="BL86" s="8"/>
      <c r="BM86" s="8"/>
      <c r="BN86" s="8"/>
      <c r="BO86" s="8"/>
      <c r="BP86" s="8"/>
      <c r="BQ86" s="8"/>
    </row>
    <row r="87" spans="2:69" ht="15">
      <c r="B87" s="287"/>
      <c r="C87" s="180"/>
      <c r="D87" s="135"/>
      <c r="E87" s="181"/>
      <c r="F87" s="135"/>
      <c r="G87" s="201" t="str">
        <f>F85&amp;".2"</f>
        <v>6.1.1.2</v>
      </c>
      <c r="H87" s="244" t="s">
        <v>68</v>
      </c>
      <c r="I87" s="172">
        <v>0</v>
      </c>
      <c r="J87" s="172">
        <v>0</v>
      </c>
      <c r="K87" s="172">
        <v>0</v>
      </c>
      <c r="L87" s="172">
        <v>0</v>
      </c>
      <c r="M87" s="172">
        <v>0</v>
      </c>
      <c r="N87" s="172">
        <v>0</v>
      </c>
      <c r="O87" s="172">
        <v>0</v>
      </c>
      <c r="P87" s="172">
        <v>0</v>
      </c>
      <c r="Q87" s="172">
        <v>0</v>
      </c>
      <c r="R87" s="172">
        <v>0</v>
      </c>
      <c r="S87" s="172">
        <v>0</v>
      </c>
      <c r="T87" s="172">
        <v>0</v>
      </c>
      <c r="U87" s="172">
        <v>0</v>
      </c>
      <c r="V87" s="172">
        <v>0</v>
      </c>
      <c r="W87" s="172">
        <v>0</v>
      </c>
      <c r="X87" s="172">
        <v>0</v>
      </c>
      <c r="Y87" s="172">
        <v>0</v>
      </c>
      <c r="Z87" s="172">
        <v>0</v>
      </c>
      <c r="AA87" s="172">
        <v>0</v>
      </c>
      <c r="AB87" s="172">
        <v>0</v>
      </c>
      <c r="AC87" s="172">
        <v>0</v>
      </c>
      <c r="AD87" s="172">
        <v>0</v>
      </c>
      <c r="AE87" s="172">
        <v>0</v>
      </c>
      <c r="AF87" s="172">
        <v>0</v>
      </c>
      <c r="AG87" s="172">
        <v>0</v>
      </c>
      <c r="AH87" s="172">
        <v>0</v>
      </c>
      <c r="AI87" s="172">
        <v>0</v>
      </c>
      <c r="AJ87" s="172">
        <v>0</v>
      </c>
      <c r="AK87" s="172">
        <v>0</v>
      </c>
      <c r="AL87" s="172">
        <v>0</v>
      </c>
      <c r="AM87" s="172">
        <v>0</v>
      </c>
      <c r="AN87" s="172">
        <v>0</v>
      </c>
      <c r="AO87" s="172">
        <v>0</v>
      </c>
      <c r="AP87" s="172">
        <v>0</v>
      </c>
      <c r="AQ87" s="172">
        <v>0</v>
      </c>
      <c r="AR87" s="172">
        <v>0</v>
      </c>
      <c r="AS87" s="172">
        <v>0</v>
      </c>
      <c r="AT87" s="172">
        <v>0</v>
      </c>
      <c r="AU87" s="172">
        <v>0</v>
      </c>
      <c r="AV87" s="172">
        <v>0</v>
      </c>
      <c r="AW87" s="163">
        <f t="shared" si="81"/>
        <v>0</v>
      </c>
      <c r="AX87" s="59">
        <f ca="1" t="shared" si="97"/>
        <v>0</v>
      </c>
      <c r="AY87" s="29"/>
      <c r="AZ87" s="172">
        <v>0</v>
      </c>
      <c r="BA87" s="59">
        <f ca="1" t="shared" si="98"/>
        <v>0</v>
      </c>
      <c r="BB87" s="172">
        <v>0</v>
      </c>
      <c r="BC87" s="59">
        <f ca="1" t="shared" si="99"/>
        <v>0</v>
      </c>
      <c r="BD87" s="172">
        <v>0</v>
      </c>
      <c r="BE87" s="59">
        <f ca="1" t="shared" si="100"/>
        <v>0</v>
      </c>
      <c r="BF87" s="172">
        <v>0</v>
      </c>
      <c r="BG87" s="59">
        <f ca="1" t="shared" si="101"/>
        <v>0</v>
      </c>
      <c r="BH87" s="29"/>
      <c r="BI87" s="8"/>
      <c r="BJ87" s="8"/>
      <c r="BK87" s="8"/>
      <c r="BL87" s="8"/>
      <c r="BM87" s="8"/>
      <c r="BN87" s="8"/>
      <c r="BO87" s="8"/>
      <c r="BP87" s="8"/>
      <c r="BQ87" s="8"/>
    </row>
    <row r="88" spans="2:69" ht="15">
      <c r="B88" s="287"/>
      <c r="C88" s="180"/>
      <c r="D88" s="135"/>
      <c r="E88" s="181"/>
      <c r="F88" s="170" t="str">
        <f>E84&amp;".2"</f>
        <v>6.1.2</v>
      </c>
      <c r="G88" s="244" t="s">
        <v>67</v>
      </c>
      <c r="H88" s="244"/>
      <c r="I88" s="172">
        <v>0</v>
      </c>
      <c r="J88" s="172">
        <v>0</v>
      </c>
      <c r="K88" s="172">
        <v>0</v>
      </c>
      <c r="L88" s="172">
        <v>0</v>
      </c>
      <c r="M88" s="172">
        <v>0</v>
      </c>
      <c r="N88" s="172">
        <v>0</v>
      </c>
      <c r="O88" s="172">
        <v>0</v>
      </c>
      <c r="P88" s="172">
        <v>0</v>
      </c>
      <c r="Q88" s="172">
        <v>0</v>
      </c>
      <c r="R88" s="172">
        <v>0</v>
      </c>
      <c r="S88" s="172">
        <v>0</v>
      </c>
      <c r="T88" s="172">
        <v>0</v>
      </c>
      <c r="U88" s="172">
        <v>0</v>
      </c>
      <c r="V88" s="172">
        <v>0</v>
      </c>
      <c r="W88" s="172">
        <v>0</v>
      </c>
      <c r="X88" s="172">
        <v>0</v>
      </c>
      <c r="Y88" s="172">
        <v>0</v>
      </c>
      <c r="Z88" s="172">
        <v>0</v>
      </c>
      <c r="AA88" s="172">
        <v>0</v>
      </c>
      <c r="AB88" s="172">
        <v>0</v>
      </c>
      <c r="AC88" s="172">
        <v>0</v>
      </c>
      <c r="AD88" s="172">
        <v>0</v>
      </c>
      <c r="AE88" s="172">
        <v>0</v>
      </c>
      <c r="AF88" s="172">
        <v>0</v>
      </c>
      <c r="AG88" s="172">
        <v>0</v>
      </c>
      <c r="AH88" s="172">
        <v>0</v>
      </c>
      <c r="AI88" s="172">
        <v>0</v>
      </c>
      <c r="AJ88" s="172">
        <v>0</v>
      </c>
      <c r="AK88" s="172">
        <v>0</v>
      </c>
      <c r="AL88" s="172">
        <v>0</v>
      </c>
      <c r="AM88" s="172">
        <v>0</v>
      </c>
      <c r="AN88" s="172">
        <v>0</v>
      </c>
      <c r="AO88" s="172">
        <v>0</v>
      </c>
      <c r="AP88" s="172">
        <v>0</v>
      </c>
      <c r="AQ88" s="172">
        <v>0</v>
      </c>
      <c r="AR88" s="172">
        <v>0</v>
      </c>
      <c r="AS88" s="172">
        <v>0</v>
      </c>
      <c r="AT88" s="172">
        <v>0</v>
      </c>
      <c r="AU88" s="172">
        <v>0</v>
      </c>
      <c r="AV88" s="172">
        <v>0</v>
      </c>
      <c r="AW88" s="163">
        <f t="shared" si="81"/>
        <v>0</v>
      </c>
      <c r="AX88" s="59">
        <f ca="1" t="shared" si="97"/>
        <v>0</v>
      </c>
      <c r="AY88" s="29"/>
      <c r="AZ88" s="172">
        <v>0</v>
      </c>
      <c r="BA88" s="59">
        <f ca="1" t="shared" si="98"/>
        <v>0</v>
      </c>
      <c r="BB88" s="172">
        <v>0</v>
      </c>
      <c r="BC88" s="59">
        <f ca="1" t="shared" si="99"/>
        <v>0</v>
      </c>
      <c r="BD88" s="172">
        <v>0</v>
      </c>
      <c r="BE88" s="59">
        <f ca="1" t="shared" si="100"/>
        <v>0</v>
      </c>
      <c r="BF88" s="172">
        <v>0</v>
      </c>
      <c r="BG88" s="59">
        <f ca="1" t="shared" si="101"/>
        <v>0</v>
      </c>
      <c r="BH88" s="29"/>
      <c r="BI88" s="8"/>
      <c r="BJ88" s="8"/>
      <c r="BK88" s="8"/>
      <c r="BL88" s="8"/>
      <c r="BM88" s="8"/>
      <c r="BN88" s="8"/>
      <c r="BO88" s="8"/>
      <c r="BP88" s="8"/>
      <c r="BQ88" s="8"/>
    </row>
    <row r="89" spans="2:69" ht="15">
      <c r="B89" s="287"/>
      <c r="C89" s="180"/>
      <c r="D89" s="135"/>
      <c r="E89" s="181"/>
      <c r="F89" s="170"/>
      <c r="G89" s="201" t="str">
        <f>F88&amp;".1"</f>
        <v>6.1.2.1</v>
      </c>
      <c r="H89" s="240" t="s">
        <v>125</v>
      </c>
      <c r="I89" s="172">
        <v>0</v>
      </c>
      <c r="J89" s="172">
        <v>0</v>
      </c>
      <c r="K89" s="172">
        <v>0</v>
      </c>
      <c r="L89" s="172">
        <v>0</v>
      </c>
      <c r="M89" s="172">
        <v>0</v>
      </c>
      <c r="N89" s="172">
        <v>0</v>
      </c>
      <c r="O89" s="172">
        <v>0</v>
      </c>
      <c r="P89" s="172">
        <v>0</v>
      </c>
      <c r="Q89" s="172">
        <v>0</v>
      </c>
      <c r="R89" s="172">
        <v>0</v>
      </c>
      <c r="S89" s="172">
        <v>0</v>
      </c>
      <c r="T89" s="172">
        <v>0</v>
      </c>
      <c r="U89" s="172">
        <v>0</v>
      </c>
      <c r="V89" s="172">
        <v>0</v>
      </c>
      <c r="W89" s="172">
        <v>0</v>
      </c>
      <c r="X89" s="172">
        <v>0</v>
      </c>
      <c r="Y89" s="172">
        <v>0</v>
      </c>
      <c r="Z89" s="172">
        <v>0</v>
      </c>
      <c r="AA89" s="172">
        <v>0</v>
      </c>
      <c r="AB89" s="172">
        <v>0</v>
      </c>
      <c r="AC89" s="172">
        <v>0</v>
      </c>
      <c r="AD89" s="172">
        <v>0</v>
      </c>
      <c r="AE89" s="172">
        <v>0</v>
      </c>
      <c r="AF89" s="172">
        <v>0</v>
      </c>
      <c r="AG89" s="172">
        <v>0</v>
      </c>
      <c r="AH89" s="172">
        <v>0</v>
      </c>
      <c r="AI89" s="172">
        <v>0</v>
      </c>
      <c r="AJ89" s="172">
        <v>0</v>
      </c>
      <c r="AK89" s="172">
        <v>0</v>
      </c>
      <c r="AL89" s="172">
        <v>0</v>
      </c>
      <c r="AM89" s="172">
        <v>0</v>
      </c>
      <c r="AN89" s="172">
        <v>0</v>
      </c>
      <c r="AO89" s="172">
        <v>0</v>
      </c>
      <c r="AP89" s="172">
        <v>0</v>
      </c>
      <c r="AQ89" s="172">
        <v>0</v>
      </c>
      <c r="AR89" s="172">
        <v>0</v>
      </c>
      <c r="AS89" s="172">
        <v>0</v>
      </c>
      <c r="AT89" s="172">
        <v>0</v>
      </c>
      <c r="AU89" s="172">
        <v>0</v>
      </c>
      <c r="AV89" s="172">
        <v>0</v>
      </c>
      <c r="AW89" s="163">
        <f t="shared" si="81"/>
        <v>0</v>
      </c>
      <c r="AX89" s="59">
        <f ca="1" t="shared" si="97"/>
        <v>0</v>
      </c>
      <c r="AY89" s="29"/>
      <c r="AZ89" s="172">
        <v>0</v>
      </c>
      <c r="BA89" s="59">
        <f ca="1" t="shared" si="98"/>
        <v>0</v>
      </c>
      <c r="BB89" s="172">
        <v>0</v>
      </c>
      <c r="BC89" s="59">
        <f ca="1" t="shared" si="99"/>
        <v>0</v>
      </c>
      <c r="BD89" s="172">
        <v>0</v>
      </c>
      <c r="BE89" s="59">
        <f ca="1" t="shared" si="100"/>
        <v>0</v>
      </c>
      <c r="BF89" s="172">
        <v>0</v>
      </c>
      <c r="BG89" s="59">
        <f ca="1" t="shared" si="101"/>
        <v>0</v>
      </c>
      <c r="BH89" s="29"/>
      <c r="BI89" s="8"/>
      <c r="BJ89" s="8"/>
      <c r="BK89" s="8"/>
      <c r="BL89" s="8"/>
      <c r="BM89" s="8"/>
      <c r="BN89" s="8"/>
      <c r="BO89" s="8"/>
      <c r="BP89" s="8"/>
      <c r="BQ89" s="8"/>
    </row>
    <row r="90" spans="2:69" ht="15">
      <c r="B90" s="287"/>
      <c r="C90" s="180"/>
      <c r="D90" s="135"/>
      <c r="E90" s="181"/>
      <c r="F90" s="135"/>
      <c r="G90" s="201" t="str">
        <f>F88&amp;".2"</f>
        <v>6.1.2.2</v>
      </c>
      <c r="H90" s="244" t="s">
        <v>68</v>
      </c>
      <c r="I90" s="172">
        <v>0</v>
      </c>
      <c r="J90" s="172">
        <v>0</v>
      </c>
      <c r="K90" s="172">
        <v>0</v>
      </c>
      <c r="L90" s="172">
        <v>0</v>
      </c>
      <c r="M90" s="172">
        <v>0</v>
      </c>
      <c r="N90" s="172">
        <v>0</v>
      </c>
      <c r="O90" s="172">
        <v>0</v>
      </c>
      <c r="P90" s="172">
        <v>0</v>
      </c>
      <c r="Q90" s="172">
        <v>0</v>
      </c>
      <c r="R90" s="172">
        <v>0</v>
      </c>
      <c r="S90" s="172">
        <v>0</v>
      </c>
      <c r="T90" s="172">
        <v>0</v>
      </c>
      <c r="U90" s="172">
        <v>0</v>
      </c>
      <c r="V90" s="172">
        <v>0</v>
      </c>
      <c r="W90" s="172">
        <v>0</v>
      </c>
      <c r="X90" s="172">
        <v>0</v>
      </c>
      <c r="Y90" s="172">
        <v>0</v>
      </c>
      <c r="Z90" s="172">
        <v>0</v>
      </c>
      <c r="AA90" s="172">
        <v>0</v>
      </c>
      <c r="AB90" s="172">
        <v>0</v>
      </c>
      <c r="AC90" s="172">
        <v>0</v>
      </c>
      <c r="AD90" s="172">
        <v>0</v>
      </c>
      <c r="AE90" s="172">
        <v>0</v>
      </c>
      <c r="AF90" s="172">
        <v>0</v>
      </c>
      <c r="AG90" s="172">
        <v>0</v>
      </c>
      <c r="AH90" s="172">
        <v>0</v>
      </c>
      <c r="AI90" s="172">
        <v>0</v>
      </c>
      <c r="AJ90" s="172">
        <v>0</v>
      </c>
      <c r="AK90" s="172">
        <v>0</v>
      </c>
      <c r="AL90" s="172">
        <v>0</v>
      </c>
      <c r="AM90" s="172">
        <v>0</v>
      </c>
      <c r="AN90" s="172">
        <v>0</v>
      </c>
      <c r="AO90" s="172">
        <v>0</v>
      </c>
      <c r="AP90" s="172">
        <v>0</v>
      </c>
      <c r="AQ90" s="172">
        <v>0</v>
      </c>
      <c r="AR90" s="172">
        <v>0</v>
      </c>
      <c r="AS90" s="172">
        <v>0</v>
      </c>
      <c r="AT90" s="172">
        <v>0</v>
      </c>
      <c r="AU90" s="172">
        <v>0</v>
      </c>
      <c r="AV90" s="172">
        <v>0</v>
      </c>
      <c r="AW90" s="163">
        <f t="shared" si="81"/>
        <v>0</v>
      </c>
      <c r="AX90" s="59">
        <f ca="1" t="shared" si="97"/>
        <v>0</v>
      </c>
      <c r="AY90" s="29"/>
      <c r="AZ90" s="172">
        <v>0</v>
      </c>
      <c r="BA90" s="59">
        <f ca="1" t="shared" si="98"/>
        <v>0</v>
      </c>
      <c r="BB90" s="172">
        <v>0</v>
      </c>
      <c r="BC90" s="59">
        <f ca="1" t="shared" si="99"/>
        <v>0</v>
      </c>
      <c r="BD90" s="172">
        <v>0</v>
      </c>
      <c r="BE90" s="59">
        <f ca="1" t="shared" si="100"/>
        <v>0</v>
      </c>
      <c r="BF90" s="172">
        <v>0</v>
      </c>
      <c r="BG90" s="59">
        <f ca="1" t="shared" si="101"/>
        <v>0</v>
      </c>
      <c r="BH90" s="29"/>
      <c r="BI90" s="8"/>
      <c r="BJ90" s="8"/>
      <c r="BK90" s="8"/>
      <c r="BL90" s="8"/>
      <c r="BM90" s="8"/>
      <c r="BN90" s="8"/>
      <c r="BO90" s="8"/>
      <c r="BP90" s="8"/>
      <c r="BQ90" s="8"/>
    </row>
    <row r="91" spans="2:69" ht="15">
      <c r="B91" s="287"/>
      <c r="C91" s="180"/>
      <c r="D91" s="135"/>
      <c r="E91" s="181">
        <v>6.2</v>
      </c>
      <c r="F91" s="171" t="s">
        <v>126</v>
      </c>
      <c r="G91" s="244"/>
      <c r="H91" s="201"/>
      <c r="I91" s="172">
        <v>0</v>
      </c>
      <c r="J91" s="172">
        <v>0</v>
      </c>
      <c r="K91" s="172">
        <v>0</v>
      </c>
      <c r="L91" s="172">
        <v>0</v>
      </c>
      <c r="M91" s="172">
        <v>0</v>
      </c>
      <c r="N91" s="172">
        <v>0</v>
      </c>
      <c r="O91" s="172">
        <v>0</v>
      </c>
      <c r="P91" s="172">
        <v>0</v>
      </c>
      <c r="Q91" s="172">
        <v>0</v>
      </c>
      <c r="R91" s="172">
        <v>0</v>
      </c>
      <c r="S91" s="172">
        <v>0</v>
      </c>
      <c r="T91" s="172">
        <v>0</v>
      </c>
      <c r="U91" s="172">
        <v>0</v>
      </c>
      <c r="V91" s="172">
        <v>0</v>
      </c>
      <c r="W91" s="172">
        <v>0</v>
      </c>
      <c r="X91" s="172">
        <v>0</v>
      </c>
      <c r="Y91" s="172">
        <v>0</v>
      </c>
      <c r="Z91" s="172">
        <v>0</v>
      </c>
      <c r="AA91" s="172">
        <v>0</v>
      </c>
      <c r="AB91" s="172">
        <v>0</v>
      </c>
      <c r="AC91" s="172">
        <v>0</v>
      </c>
      <c r="AD91" s="172">
        <v>0</v>
      </c>
      <c r="AE91" s="172">
        <v>0</v>
      </c>
      <c r="AF91" s="172">
        <v>0</v>
      </c>
      <c r="AG91" s="172">
        <v>0</v>
      </c>
      <c r="AH91" s="172">
        <v>0</v>
      </c>
      <c r="AI91" s="172">
        <v>0</v>
      </c>
      <c r="AJ91" s="172">
        <v>0</v>
      </c>
      <c r="AK91" s="172">
        <v>0</v>
      </c>
      <c r="AL91" s="172">
        <v>0</v>
      </c>
      <c r="AM91" s="172">
        <v>0</v>
      </c>
      <c r="AN91" s="172">
        <v>0</v>
      </c>
      <c r="AO91" s="172">
        <v>0</v>
      </c>
      <c r="AP91" s="172">
        <v>0</v>
      </c>
      <c r="AQ91" s="172">
        <v>0</v>
      </c>
      <c r="AR91" s="172">
        <v>0</v>
      </c>
      <c r="AS91" s="172">
        <v>0</v>
      </c>
      <c r="AT91" s="172">
        <v>0</v>
      </c>
      <c r="AU91" s="172">
        <v>0</v>
      </c>
      <c r="AV91" s="172">
        <v>0</v>
      </c>
      <c r="AW91" s="163">
        <f t="shared" si="81"/>
        <v>0</v>
      </c>
      <c r="AX91" s="59">
        <f ca="1" t="shared" si="97"/>
        <v>0</v>
      </c>
      <c r="AY91" s="29"/>
      <c r="AZ91" s="172">
        <v>0</v>
      </c>
      <c r="BA91" s="59">
        <f ca="1" t="shared" si="98"/>
        <v>0</v>
      </c>
      <c r="BB91" s="172">
        <v>0</v>
      </c>
      <c r="BC91" s="59">
        <f ca="1" t="shared" si="99"/>
        <v>0</v>
      </c>
      <c r="BD91" s="172">
        <v>0</v>
      </c>
      <c r="BE91" s="59">
        <f ca="1" t="shared" si="100"/>
        <v>0</v>
      </c>
      <c r="BF91" s="172">
        <v>0</v>
      </c>
      <c r="BG91" s="59">
        <f ca="1" t="shared" si="101"/>
        <v>0</v>
      </c>
      <c r="BH91" s="29"/>
      <c r="BI91" s="8"/>
      <c r="BJ91" s="8"/>
      <c r="BK91" s="8"/>
      <c r="BL91" s="8"/>
      <c r="BM91" s="8"/>
      <c r="BN91" s="8"/>
      <c r="BO91" s="8"/>
      <c r="BP91" s="8"/>
      <c r="BQ91" s="8"/>
    </row>
    <row r="92" spans="2:69" ht="15">
      <c r="B92" s="287"/>
      <c r="C92" s="180"/>
      <c r="D92" s="135"/>
      <c r="E92" s="181"/>
      <c r="F92" s="170" t="str">
        <f>E91&amp;".1"</f>
        <v>6.2.1</v>
      </c>
      <c r="G92" s="240" t="s">
        <v>125</v>
      </c>
      <c r="H92" s="240"/>
      <c r="I92" s="172">
        <v>0</v>
      </c>
      <c r="J92" s="172">
        <v>0</v>
      </c>
      <c r="K92" s="172">
        <v>0</v>
      </c>
      <c r="L92" s="172">
        <v>0</v>
      </c>
      <c r="M92" s="172">
        <v>0</v>
      </c>
      <c r="N92" s="172">
        <v>0</v>
      </c>
      <c r="O92" s="172">
        <v>0</v>
      </c>
      <c r="P92" s="172">
        <v>0</v>
      </c>
      <c r="Q92" s="172">
        <v>0</v>
      </c>
      <c r="R92" s="172">
        <v>0</v>
      </c>
      <c r="S92" s="172">
        <v>0</v>
      </c>
      <c r="T92" s="172">
        <v>0</v>
      </c>
      <c r="U92" s="172">
        <v>0</v>
      </c>
      <c r="V92" s="172">
        <v>0</v>
      </c>
      <c r="W92" s="172">
        <v>0</v>
      </c>
      <c r="X92" s="172">
        <v>0</v>
      </c>
      <c r="Y92" s="172">
        <v>0</v>
      </c>
      <c r="Z92" s="172">
        <v>0</v>
      </c>
      <c r="AA92" s="172">
        <v>0</v>
      </c>
      <c r="AB92" s="172">
        <v>0</v>
      </c>
      <c r="AC92" s="172">
        <v>0</v>
      </c>
      <c r="AD92" s="172">
        <v>0</v>
      </c>
      <c r="AE92" s="172">
        <v>0</v>
      </c>
      <c r="AF92" s="172">
        <v>0</v>
      </c>
      <c r="AG92" s="172">
        <v>0</v>
      </c>
      <c r="AH92" s="172">
        <v>0</v>
      </c>
      <c r="AI92" s="172">
        <v>0</v>
      </c>
      <c r="AJ92" s="172">
        <v>0</v>
      </c>
      <c r="AK92" s="172">
        <v>0</v>
      </c>
      <c r="AL92" s="172">
        <v>0</v>
      </c>
      <c r="AM92" s="172">
        <v>0</v>
      </c>
      <c r="AN92" s="172">
        <v>0</v>
      </c>
      <c r="AO92" s="172">
        <v>0</v>
      </c>
      <c r="AP92" s="172">
        <v>0</v>
      </c>
      <c r="AQ92" s="172">
        <v>0</v>
      </c>
      <c r="AR92" s="172">
        <v>0</v>
      </c>
      <c r="AS92" s="172">
        <v>0</v>
      </c>
      <c r="AT92" s="172">
        <v>0</v>
      </c>
      <c r="AU92" s="172">
        <v>0</v>
      </c>
      <c r="AV92" s="172">
        <v>0</v>
      </c>
      <c r="AW92" s="163">
        <f t="shared" si="81"/>
        <v>0</v>
      </c>
      <c r="AX92" s="59">
        <f ca="1" t="shared" si="97"/>
        <v>0</v>
      </c>
      <c r="AY92" s="29"/>
      <c r="AZ92" s="172">
        <v>0</v>
      </c>
      <c r="BA92" s="59">
        <f ca="1" t="shared" si="98"/>
        <v>0</v>
      </c>
      <c r="BB92" s="172">
        <v>0</v>
      </c>
      <c r="BC92" s="59">
        <f ca="1" t="shared" si="99"/>
        <v>0</v>
      </c>
      <c r="BD92" s="172">
        <v>0</v>
      </c>
      <c r="BE92" s="59">
        <f ca="1" t="shared" si="100"/>
        <v>0</v>
      </c>
      <c r="BF92" s="172">
        <v>0</v>
      </c>
      <c r="BG92" s="59">
        <f ca="1" t="shared" si="101"/>
        <v>0</v>
      </c>
      <c r="BH92" s="29"/>
      <c r="BI92" s="8"/>
      <c r="BJ92" s="8"/>
      <c r="BK92" s="8"/>
      <c r="BL92" s="8"/>
      <c r="BM92" s="8"/>
      <c r="BN92" s="8"/>
      <c r="BO92" s="8"/>
      <c r="BP92" s="8"/>
      <c r="BQ92" s="8"/>
    </row>
    <row r="93" spans="2:69" ht="15">
      <c r="B93" s="287"/>
      <c r="C93" s="180"/>
      <c r="D93" s="135"/>
      <c r="E93" s="181"/>
      <c r="F93" s="170" t="str">
        <f>E91&amp;".2"</f>
        <v>6.2.2</v>
      </c>
      <c r="G93" s="135" t="s">
        <v>68</v>
      </c>
      <c r="H93" s="171"/>
      <c r="I93" s="172">
        <v>0</v>
      </c>
      <c r="J93" s="172">
        <v>0</v>
      </c>
      <c r="K93" s="172">
        <v>0</v>
      </c>
      <c r="L93" s="172">
        <v>0</v>
      </c>
      <c r="M93" s="172">
        <v>0</v>
      </c>
      <c r="N93" s="172">
        <v>0</v>
      </c>
      <c r="O93" s="172">
        <v>0</v>
      </c>
      <c r="P93" s="172">
        <v>0</v>
      </c>
      <c r="Q93" s="172">
        <v>0</v>
      </c>
      <c r="R93" s="172">
        <v>0</v>
      </c>
      <c r="S93" s="172">
        <v>0</v>
      </c>
      <c r="T93" s="172">
        <v>0</v>
      </c>
      <c r="U93" s="172">
        <v>0</v>
      </c>
      <c r="V93" s="172">
        <v>0</v>
      </c>
      <c r="W93" s="172">
        <v>0</v>
      </c>
      <c r="X93" s="172">
        <v>0</v>
      </c>
      <c r="Y93" s="172">
        <v>0</v>
      </c>
      <c r="Z93" s="172">
        <v>0</v>
      </c>
      <c r="AA93" s="172">
        <v>0</v>
      </c>
      <c r="AB93" s="172">
        <v>0</v>
      </c>
      <c r="AC93" s="172">
        <v>0</v>
      </c>
      <c r="AD93" s="172">
        <v>0</v>
      </c>
      <c r="AE93" s="172">
        <v>0</v>
      </c>
      <c r="AF93" s="172">
        <v>0</v>
      </c>
      <c r="AG93" s="172">
        <v>0</v>
      </c>
      <c r="AH93" s="172">
        <v>0</v>
      </c>
      <c r="AI93" s="172">
        <v>0</v>
      </c>
      <c r="AJ93" s="172">
        <v>0</v>
      </c>
      <c r="AK93" s="172">
        <v>0</v>
      </c>
      <c r="AL93" s="172">
        <v>0</v>
      </c>
      <c r="AM93" s="172">
        <v>0</v>
      </c>
      <c r="AN93" s="172">
        <v>0</v>
      </c>
      <c r="AO93" s="172">
        <v>0</v>
      </c>
      <c r="AP93" s="172">
        <v>0</v>
      </c>
      <c r="AQ93" s="172">
        <v>0</v>
      </c>
      <c r="AR93" s="172">
        <v>0</v>
      </c>
      <c r="AS93" s="172">
        <v>0</v>
      </c>
      <c r="AT93" s="172">
        <v>0</v>
      </c>
      <c r="AU93" s="172">
        <v>0</v>
      </c>
      <c r="AV93" s="172">
        <v>0</v>
      </c>
      <c r="AW93" s="163">
        <f t="shared" si="81"/>
        <v>0</v>
      </c>
      <c r="AX93" s="59">
        <f ca="1" t="shared" si="97"/>
        <v>0</v>
      </c>
      <c r="AY93" s="29"/>
      <c r="AZ93" s="172">
        <v>0</v>
      </c>
      <c r="BA93" s="59">
        <f ca="1" t="shared" si="98"/>
        <v>0</v>
      </c>
      <c r="BB93" s="172">
        <v>0</v>
      </c>
      <c r="BC93" s="59">
        <f ca="1" t="shared" si="99"/>
        <v>0</v>
      </c>
      <c r="BD93" s="172">
        <v>0</v>
      </c>
      <c r="BE93" s="59">
        <f ca="1" t="shared" si="100"/>
        <v>0</v>
      </c>
      <c r="BF93" s="172">
        <v>0</v>
      </c>
      <c r="BG93" s="59">
        <f ca="1" t="shared" si="101"/>
        <v>0</v>
      </c>
      <c r="BH93" s="29"/>
      <c r="BI93" s="8"/>
      <c r="BJ93" s="8"/>
      <c r="BK93" s="8"/>
      <c r="BL93" s="8"/>
      <c r="BM93" s="8"/>
      <c r="BN93" s="8"/>
      <c r="BO93" s="8"/>
      <c r="BP93" s="8"/>
      <c r="BQ93" s="8"/>
    </row>
    <row r="94" spans="2:69" ht="15">
      <c r="B94" s="287"/>
      <c r="C94" s="180"/>
      <c r="D94" s="135"/>
      <c r="E94" s="181">
        <v>6.3</v>
      </c>
      <c r="F94" s="244" t="s">
        <v>127</v>
      </c>
      <c r="G94" s="135"/>
      <c r="H94" s="240"/>
      <c r="I94" s="172">
        <v>0</v>
      </c>
      <c r="J94" s="172">
        <v>0</v>
      </c>
      <c r="K94" s="172">
        <v>0</v>
      </c>
      <c r="L94" s="172">
        <v>0</v>
      </c>
      <c r="M94" s="172">
        <v>0</v>
      </c>
      <c r="N94" s="172">
        <v>0</v>
      </c>
      <c r="O94" s="172">
        <v>0</v>
      </c>
      <c r="P94" s="172">
        <v>0</v>
      </c>
      <c r="Q94" s="172">
        <v>0</v>
      </c>
      <c r="R94" s="172">
        <v>0</v>
      </c>
      <c r="S94" s="172">
        <v>0</v>
      </c>
      <c r="T94" s="172">
        <v>0</v>
      </c>
      <c r="U94" s="172">
        <v>0</v>
      </c>
      <c r="V94" s="172">
        <v>0</v>
      </c>
      <c r="W94" s="172">
        <v>0</v>
      </c>
      <c r="X94" s="172">
        <v>0</v>
      </c>
      <c r="Y94" s="172">
        <v>0</v>
      </c>
      <c r="Z94" s="172">
        <v>0</v>
      </c>
      <c r="AA94" s="172">
        <v>0</v>
      </c>
      <c r="AB94" s="172">
        <v>0</v>
      </c>
      <c r="AC94" s="172">
        <v>0</v>
      </c>
      <c r="AD94" s="172">
        <v>0</v>
      </c>
      <c r="AE94" s="172">
        <v>0</v>
      </c>
      <c r="AF94" s="172">
        <v>0</v>
      </c>
      <c r="AG94" s="172">
        <v>0</v>
      </c>
      <c r="AH94" s="172">
        <v>0</v>
      </c>
      <c r="AI94" s="172">
        <v>0</v>
      </c>
      <c r="AJ94" s="172">
        <v>0</v>
      </c>
      <c r="AK94" s="172">
        <v>0</v>
      </c>
      <c r="AL94" s="172">
        <v>0</v>
      </c>
      <c r="AM94" s="172">
        <v>0</v>
      </c>
      <c r="AN94" s="172">
        <v>0</v>
      </c>
      <c r="AO94" s="172">
        <v>0</v>
      </c>
      <c r="AP94" s="172">
        <v>0</v>
      </c>
      <c r="AQ94" s="172">
        <v>0</v>
      </c>
      <c r="AR94" s="172">
        <v>0</v>
      </c>
      <c r="AS94" s="172">
        <v>0</v>
      </c>
      <c r="AT94" s="172">
        <v>0</v>
      </c>
      <c r="AU94" s="172">
        <v>0</v>
      </c>
      <c r="AV94" s="172">
        <v>0</v>
      </c>
      <c r="AW94" s="163">
        <f t="shared" si="81"/>
        <v>0</v>
      </c>
      <c r="AX94" s="59">
        <f ca="1" t="shared" si="97"/>
        <v>0</v>
      </c>
      <c r="AY94" s="29"/>
      <c r="AZ94" s="172">
        <v>0</v>
      </c>
      <c r="BA94" s="59">
        <f ca="1" t="shared" si="98"/>
        <v>0</v>
      </c>
      <c r="BB94" s="172">
        <v>0</v>
      </c>
      <c r="BC94" s="59">
        <f ca="1" t="shared" si="99"/>
        <v>0</v>
      </c>
      <c r="BD94" s="172">
        <v>0</v>
      </c>
      <c r="BE94" s="59">
        <f ca="1" t="shared" si="100"/>
        <v>0</v>
      </c>
      <c r="BF94" s="172">
        <v>0</v>
      </c>
      <c r="BG94" s="59">
        <f ca="1" t="shared" si="101"/>
        <v>0</v>
      </c>
      <c r="BH94" s="29"/>
      <c r="BI94" s="8"/>
      <c r="BJ94" s="8"/>
      <c r="BK94" s="8"/>
      <c r="BL94" s="8"/>
      <c r="BM94" s="8"/>
      <c r="BN94" s="8"/>
      <c r="BO94" s="8"/>
      <c r="BP94" s="8"/>
      <c r="BQ94" s="8"/>
    </row>
    <row r="95" spans="2:69" ht="15">
      <c r="B95" s="287"/>
      <c r="C95" s="180"/>
      <c r="D95" s="135"/>
      <c r="E95" s="181"/>
      <c r="F95" s="170" t="str">
        <f>E94&amp;".1"</f>
        <v>6.3.1</v>
      </c>
      <c r="G95" s="244" t="s">
        <v>68</v>
      </c>
      <c r="H95" s="240"/>
      <c r="I95" s="172">
        <v>0</v>
      </c>
      <c r="J95" s="172">
        <v>0</v>
      </c>
      <c r="K95" s="172">
        <v>0</v>
      </c>
      <c r="L95" s="172">
        <v>0</v>
      </c>
      <c r="M95" s="172">
        <v>0</v>
      </c>
      <c r="N95" s="172">
        <v>0</v>
      </c>
      <c r="O95" s="172">
        <v>0</v>
      </c>
      <c r="P95" s="172">
        <v>0</v>
      </c>
      <c r="Q95" s="172">
        <v>0</v>
      </c>
      <c r="R95" s="172">
        <v>0</v>
      </c>
      <c r="S95" s="172">
        <v>0</v>
      </c>
      <c r="T95" s="172">
        <v>0</v>
      </c>
      <c r="U95" s="172">
        <v>0</v>
      </c>
      <c r="V95" s="172">
        <v>0</v>
      </c>
      <c r="W95" s="172">
        <v>0</v>
      </c>
      <c r="X95" s="172">
        <v>0</v>
      </c>
      <c r="Y95" s="172">
        <v>0</v>
      </c>
      <c r="Z95" s="172">
        <v>0</v>
      </c>
      <c r="AA95" s="172">
        <v>0</v>
      </c>
      <c r="AB95" s="172">
        <v>0</v>
      </c>
      <c r="AC95" s="172">
        <v>0</v>
      </c>
      <c r="AD95" s="172">
        <v>0</v>
      </c>
      <c r="AE95" s="172">
        <v>0</v>
      </c>
      <c r="AF95" s="172">
        <v>0</v>
      </c>
      <c r="AG95" s="172">
        <v>0</v>
      </c>
      <c r="AH95" s="172">
        <v>0</v>
      </c>
      <c r="AI95" s="172">
        <v>0</v>
      </c>
      <c r="AJ95" s="172">
        <v>0</v>
      </c>
      <c r="AK95" s="172">
        <v>0</v>
      </c>
      <c r="AL95" s="172">
        <v>0</v>
      </c>
      <c r="AM95" s="172">
        <v>0</v>
      </c>
      <c r="AN95" s="172">
        <v>0</v>
      </c>
      <c r="AO95" s="172">
        <v>0</v>
      </c>
      <c r="AP95" s="172">
        <v>0</v>
      </c>
      <c r="AQ95" s="172">
        <v>0</v>
      </c>
      <c r="AR95" s="172">
        <v>0</v>
      </c>
      <c r="AS95" s="172">
        <v>0</v>
      </c>
      <c r="AT95" s="172">
        <v>0</v>
      </c>
      <c r="AU95" s="172">
        <v>0</v>
      </c>
      <c r="AV95" s="172">
        <v>0</v>
      </c>
      <c r="AW95" s="163">
        <f t="shared" si="81"/>
        <v>0</v>
      </c>
      <c r="AX95" s="59">
        <f ca="1" t="shared" si="97"/>
        <v>0</v>
      </c>
      <c r="AY95" s="29"/>
      <c r="AZ95" s="172">
        <v>0</v>
      </c>
      <c r="BA95" s="59">
        <f ca="1" t="shared" si="98"/>
        <v>0</v>
      </c>
      <c r="BB95" s="172">
        <v>0</v>
      </c>
      <c r="BC95" s="59">
        <f ca="1" t="shared" si="99"/>
        <v>0</v>
      </c>
      <c r="BD95" s="172">
        <v>0</v>
      </c>
      <c r="BE95" s="59">
        <f ca="1" t="shared" si="100"/>
        <v>0</v>
      </c>
      <c r="BF95" s="172">
        <v>0</v>
      </c>
      <c r="BG95" s="59">
        <f ca="1" t="shared" si="101"/>
        <v>0</v>
      </c>
      <c r="BH95" s="29"/>
      <c r="BI95" s="8"/>
      <c r="BJ95" s="8"/>
      <c r="BK95" s="8"/>
      <c r="BL95" s="8"/>
      <c r="BM95" s="8"/>
      <c r="BN95" s="8"/>
      <c r="BO95" s="8"/>
      <c r="BP95" s="8"/>
      <c r="BQ95" s="8"/>
    </row>
    <row r="96" spans="2:69" ht="15">
      <c r="B96" s="287" t="s">
        <v>47</v>
      </c>
      <c r="C96" s="176">
        <f>C83+1</f>
        <v>7</v>
      </c>
      <c r="D96" s="177"/>
      <c r="E96" s="162" t="s">
        <v>128</v>
      </c>
      <c r="F96" s="18"/>
      <c r="G96" s="18"/>
      <c r="H96" s="18"/>
      <c r="I96" s="163">
        <f aca="true" t="shared" si="116" ref="I96">SUM(I97:I120)</f>
        <v>0</v>
      </c>
      <c r="J96" s="163">
        <f aca="true" t="shared" si="117" ref="J96:AV96">SUM(J97:J120)</f>
        <v>0</v>
      </c>
      <c r="K96" s="163">
        <f t="shared" si="117"/>
        <v>0</v>
      </c>
      <c r="L96" s="163">
        <f t="shared" si="117"/>
        <v>0</v>
      </c>
      <c r="M96" s="163">
        <f t="shared" si="117"/>
        <v>0</v>
      </c>
      <c r="N96" s="163">
        <f t="shared" si="117"/>
        <v>0</v>
      </c>
      <c r="O96" s="163">
        <f t="shared" si="117"/>
        <v>0</v>
      </c>
      <c r="P96" s="163">
        <f t="shared" si="117"/>
        <v>0</v>
      </c>
      <c r="Q96" s="163">
        <f t="shared" si="117"/>
        <v>0</v>
      </c>
      <c r="R96" s="163">
        <f t="shared" si="117"/>
        <v>0</v>
      </c>
      <c r="S96" s="163">
        <f t="shared" si="117"/>
        <v>0</v>
      </c>
      <c r="T96" s="163">
        <f t="shared" si="117"/>
        <v>0</v>
      </c>
      <c r="U96" s="163">
        <f t="shared" si="117"/>
        <v>0</v>
      </c>
      <c r="V96" s="163">
        <f t="shared" si="117"/>
        <v>0</v>
      </c>
      <c r="W96" s="163">
        <f t="shared" si="117"/>
        <v>0</v>
      </c>
      <c r="X96" s="163">
        <f t="shared" si="117"/>
        <v>0</v>
      </c>
      <c r="Y96" s="163">
        <f t="shared" si="117"/>
        <v>0</v>
      </c>
      <c r="Z96" s="163">
        <f t="shared" si="117"/>
        <v>0</v>
      </c>
      <c r="AA96" s="163">
        <f t="shared" si="117"/>
        <v>0</v>
      </c>
      <c r="AB96" s="163">
        <f t="shared" si="117"/>
        <v>0</v>
      </c>
      <c r="AC96" s="163">
        <f t="shared" si="117"/>
        <v>0</v>
      </c>
      <c r="AD96" s="163">
        <f t="shared" si="117"/>
        <v>0</v>
      </c>
      <c r="AE96" s="163">
        <f t="shared" si="117"/>
        <v>0</v>
      </c>
      <c r="AF96" s="163">
        <f t="shared" si="117"/>
        <v>0</v>
      </c>
      <c r="AG96" s="163">
        <f t="shared" si="117"/>
        <v>0</v>
      </c>
      <c r="AH96" s="163">
        <f t="shared" si="117"/>
        <v>0</v>
      </c>
      <c r="AI96" s="163">
        <f t="shared" si="117"/>
        <v>0</v>
      </c>
      <c r="AJ96" s="163">
        <f t="shared" si="117"/>
        <v>0</v>
      </c>
      <c r="AK96" s="163">
        <f t="shared" si="117"/>
        <v>0</v>
      </c>
      <c r="AL96" s="163">
        <f t="shared" si="117"/>
        <v>0</v>
      </c>
      <c r="AM96" s="163">
        <f t="shared" si="117"/>
        <v>0</v>
      </c>
      <c r="AN96" s="163">
        <f t="shared" si="117"/>
        <v>0</v>
      </c>
      <c r="AO96" s="163">
        <f t="shared" si="117"/>
        <v>0</v>
      </c>
      <c r="AP96" s="163">
        <f t="shared" si="117"/>
        <v>0</v>
      </c>
      <c r="AQ96" s="163">
        <f t="shared" si="117"/>
        <v>0</v>
      </c>
      <c r="AR96" s="163">
        <f t="shared" si="117"/>
        <v>0</v>
      </c>
      <c r="AS96" s="163">
        <f t="shared" si="117"/>
        <v>0</v>
      </c>
      <c r="AT96" s="163">
        <f t="shared" si="117"/>
        <v>0</v>
      </c>
      <c r="AU96" s="163">
        <f t="shared" si="117"/>
        <v>0</v>
      </c>
      <c r="AV96" s="163">
        <f t="shared" si="117"/>
        <v>0</v>
      </c>
      <c r="AW96" s="163">
        <f t="shared" si="81"/>
        <v>0</v>
      </c>
      <c r="AX96" s="59">
        <f ca="1" t="shared" si="97"/>
        <v>0</v>
      </c>
      <c r="AY96" s="29"/>
      <c r="AZ96" s="163">
        <f aca="true" t="shared" si="118" ref="AZ96:BB96">SUM(AZ97:AZ120)</f>
        <v>0</v>
      </c>
      <c r="BA96" s="59">
        <f ca="1" t="shared" si="98"/>
        <v>0</v>
      </c>
      <c r="BB96" s="163">
        <f t="shared" si="118"/>
        <v>0</v>
      </c>
      <c r="BC96" s="59">
        <f ca="1" t="shared" si="99"/>
        <v>0</v>
      </c>
      <c r="BD96" s="163">
        <f aca="true" t="shared" si="119" ref="BD96">SUM(BD97:BD120)</f>
        <v>0</v>
      </c>
      <c r="BE96" s="59">
        <f ca="1" t="shared" si="100"/>
        <v>0</v>
      </c>
      <c r="BF96" s="163">
        <f aca="true" t="shared" si="120" ref="BF96">SUM(BF97:BF120)</f>
        <v>0</v>
      </c>
      <c r="BG96" s="59">
        <f ca="1" t="shared" si="101"/>
        <v>0</v>
      </c>
      <c r="BH96" s="29"/>
      <c r="BI96" s="8"/>
      <c r="BJ96" s="8"/>
      <c r="BK96" s="8"/>
      <c r="BL96" s="8"/>
      <c r="BM96" s="8"/>
      <c r="BN96" s="8"/>
      <c r="BO96" s="8"/>
      <c r="BP96" s="8"/>
      <c r="BQ96" s="8"/>
    </row>
    <row r="97" spans="2:69" ht="15">
      <c r="B97" s="287"/>
      <c r="C97" s="180"/>
      <c r="D97" s="181" t="str">
        <f>C96&amp;".1"</f>
        <v>7.1</v>
      </c>
      <c r="E97" s="171" t="s">
        <v>129</v>
      </c>
      <c r="F97" s="135"/>
      <c r="G97" s="135"/>
      <c r="H97" s="170"/>
      <c r="I97" s="172">
        <v>0</v>
      </c>
      <c r="J97" s="172">
        <v>0</v>
      </c>
      <c r="K97" s="172">
        <v>0</v>
      </c>
      <c r="L97" s="172">
        <v>0</v>
      </c>
      <c r="M97" s="172">
        <v>0</v>
      </c>
      <c r="N97" s="172">
        <v>0</v>
      </c>
      <c r="O97" s="172">
        <v>0</v>
      </c>
      <c r="P97" s="172">
        <v>0</v>
      </c>
      <c r="Q97" s="172">
        <v>0</v>
      </c>
      <c r="R97" s="172">
        <v>0</v>
      </c>
      <c r="S97" s="172">
        <v>0</v>
      </c>
      <c r="T97" s="172">
        <v>0</v>
      </c>
      <c r="U97" s="172">
        <v>0</v>
      </c>
      <c r="V97" s="172">
        <v>0</v>
      </c>
      <c r="W97" s="172">
        <v>0</v>
      </c>
      <c r="X97" s="172">
        <v>0</v>
      </c>
      <c r="Y97" s="172">
        <v>0</v>
      </c>
      <c r="Z97" s="172">
        <v>0</v>
      </c>
      <c r="AA97" s="172">
        <v>0</v>
      </c>
      <c r="AB97" s="172">
        <v>0</v>
      </c>
      <c r="AC97" s="172">
        <v>0</v>
      </c>
      <c r="AD97" s="172">
        <v>0</v>
      </c>
      <c r="AE97" s="172">
        <v>0</v>
      </c>
      <c r="AF97" s="172">
        <v>0</v>
      </c>
      <c r="AG97" s="172">
        <v>0</v>
      </c>
      <c r="AH97" s="172">
        <v>0</v>
      </c>
      <c r="AI97" s="172">
        <v>0</v>
      </c>
      <c r="AJ97" s="172">
        <v>0</v>
      </c>
      <c r="AK97" s="172">
        <v>0</v>
      </c>
      <c r="AL97" s="172">
        <v>0</v>
      </c>
      <c r="AM97" s="172">
        <v>0</v>
      </c>
      <c r="AN97" s="172">
        <v>0</v>
      </c>
      <c r="AO97" s="172">
        <v>0</v>
      </c>
      <c r="AP97" s="172">
        <v>0</v>
      </c>
      <c r="AQ97" s="172">
        <v>0</v>
      </c>
      <c r="AR97" s="172">
        <v>0</v>
      </c>
      <c r="AS97" s="172">
        <v>0</v>
      </c>
      <c r="AT97" s="172">
        <v>0</v>
      </c>
      <c r="AU97" s="172">
        <v>0</v>
      </c>
      <c r="AV97" s="172">
        <v>0</v>
      </c>
      <c r="AW97" s="163">
        <f t="shared" si="81"/>
        <v>0</v>
      </c>
      <c r="AX97" s="59">
        <f ca="1" t="shared" si="97"/>
        <v>0</v>
      </c>
      <c r="AY97" s="29"/>
      <c r="AZ97" s="172">
        <v>0</v>
      </c>
      <c r="BA97" s="59">
        <f ca="1" t="shared" si="98"/>
        <v>0</v>
      </c>
      <c r="BB97" s="172">
        <v>0</v>
      </c>
      <c r="BC97" s="59">
        <f ca="1" t="shared" si="99"/>
        <v>0</v>
      </c>
      <c r="BD97" s="172">
        <v>0</v>
      </c>
      <c r="BE97" s="59">
        <f ca="1" t="shared" si="100"/>
        <v>0</v>
      </c>
      <c r="BF97" s="172">
        <v>0</v>
      </c>
      <c r="BG97" s="59">
        <f ca="1" t="shared" si="101"/>
        <v>0</v>
      </c>
      <c r="BH97" s="29"/>
      <c r="BI97" s="8"/>
      <c r="BJ97" s="8"/>
      <c r="BK97" s="8"/>
      <c r="BL97" s="8"/>
      <c r="BM97" s="8"/>
      <c r="BN97" s="8"/>
      <c r="BO97" s="8"/>
      <c r="BP97" s="8"/>
      <c r="BQ97" s="8"/>
    </row>
    <row r="98" spans="2:69" ht="15">
      <c r="B98" s="287"/>
      <c r="C98" s="180"/>
      <c r="D98" s="181"/>
      <c r="E98" s="181" t="str">
        <f>D97&amp;".1"</f>
        <v>7.1.1</v>
      </c>
      <c r="F98" s="135" t="s">
        <v>68</v>
      </c>
      <c r="G98" s="135"/>
      <c r="H98" s="170"/>
      <c r="I98" s="172">
        <v>0</v>
      </c>
      <c r="J98" s="172">
        <v>0</v>
      </c>
      <c r="K98" s="172">
        <v>0</v>
      </c>
      <c r="L98" s="172">
        <v>0</v>
      </c>
      <c r="M98" s="172">
        <v>0</v>
      </c>
      <c r="N98" s="172">
        <v>0</v>
      </c>
      <c r="O98" s="172">
        <v>0</v>
      </c>
      <c r="P98" s="172">
        <v>0</v>
      </c>
      <c r="Q98" s="172">
        <v>0</v>
      </c>
      <c r="R98" s="172">
        <v>0</v>
      </c>
      <c r="S98" s="172">
        <v>0</v>
      </c>
      <c r="T98" s="172">
        <v>0</v>
      </c>
      <c r="U98" s="172">
        <v>0</v>
      </c>
      <c r="V98" s="172">
        <v>0</v>
      </c>
      <c r="W98" s="172">
        <v>0</v>
      </c>
      <c r="X98" s="172">
        <v>0</v>
      </c>
      <c r="Y98" s="172">
        <v>0</v>
      </c>
      <c r="Z98" s="172">
        <v>0</v>
      </c>
      <c r="AA98" s="172">
        <v>0</v>
      </c>
      <c r="AB98" s="172">
        <v>0</v>
      </c>
      <c r="AC98" s="172">
        <v>0</v>
      </c>
      <c r="AD98" s="172">
        <v>0</v>
      </c>
      <c r="AE98" s="172">
        <v>0</v>
      </c>
      <c r="AF98" s="172">
        <v>0</v>
      </c>
      <c r="AG98" s="172">
        <v>0</v>
      </c>
      <c r="AH98" s="172">
        <v>0</v>
      </c>
      <c r="AI98" s="172">
        <v>0</v>
      </c>
      <c r="AJ98" s="172">
        <v>0</v>
      </c>
      <c r="AK98" s="172">
        <v>0</v>
      </c>
      <c r="AL98" s="172">
        <v>0</v>
      </c>
      <c r="AM98" s="172">
        <v>0</v>
      </c>
      <c r="AN98" s="172">
        <v>0</v>
      </c>
      <c r="AO98" s="172">
        <v>0</v>
      </c>
      <c r="AP98" s="172">
        <v>0</v>
      </c>
      <c r="AQ98" s="172">
        <v>0</v>
      </c>
      <c r="AR98" s="172">
        <v>0</v>
      </c>
      <c r="AS98" s="172">
        <v>0</v>
      </c>
      <c r="AT98" s="172">
        <v>0</v>
      </c>
      <c r="AU98" s="172">
        <v>0</v>
      </c>
      <c r="AV98" s="172">
        <v>0</v>
      </c>
      <c r="AW98" s="163">
        <f t="shared" si="81"/>
        <v>0</v>
      </c>
      <c r="AX98" s="59">
        <f ca="1" t="shared" si="97"/>
        <v>0</v>
      </c>
      <c r="AY98" s="29"/>
      <c r="AZ98" s="172">
        <v>0</v>
      </c>
      <c r="BA98" s="59">
        <f ca="1" t="shared" si="98"/>
        <v>0</v>
      </c>
      <c r="BB98" s="172">
        <v>0</v>
      </c>
      <c r="BC98" s="59">
        <f ca="1" t="shared" si="99"/>
        <v>0</v>
      </c>
      <c r="BD98" s="172">
        <v>0</v>
      </c>
      <c r="BE98" s="59">
        <f ca="1" t="shared" si="100"/>
        <v>0</v>
      </c>
      <c r="BF98" s="172">
        <v>0</v>
      </c>
      <c r="BG98" s="59">
        <f ca="1" t="shared" si="101"/>
        <v>0</v>
      </c>
      <c r="BH98" s="29"/>
      <c r="BI98" s="8"/>
      <c r="BJ98" s="8"/>
      <c r="BK98" s="8"/>
      <c r="BL98" s="8"/>
      <c r="BM98" s="8"/>
      <c r="BN98" s="8"/>
      <c r="BO98" s="8"/>
      <c r="BP98" s="8"/>
      <c r="BQ98" s="8"/>
    </row>
    <row r="99" spans="2:69" ht="15">
      <c r="B99" s="287"/>
      <c r="C99" s="180"/>
      <c r="D99" s="181" t="str">
        <f>$C$96&amp;".2"</f>
        <v>7.2</v>
      </c>
      <c r="E99" s="171" t="s">
        <v>130</v>
      </c>
      <c r="F99" s="135"/>
      <c r="G99" s="135"/>
      <c r="H99" s="170"/>
      <c r="I99" s="172">
        <v>0</v>
      </c>
      <c r="J99" s="172">
        <v>0</v>
      </c>
      <c r="K99" s="172">
        <v>0</v>
      </c>
      <c r="L99" s="172">
        <v>0</v>
      </c>
      <c r="M99" s="172">
        <v>0</v>
      </c>
      <c r="N99" s="172">
        <v>0</v>
      </c>
      <c r="O99" s="172">
        <v>0</v>
      </c>
      <c r="P99" s="172">
        <v>0</v>
      </c>
      <c r="Q99" s="172">
        <v>0</v>
      </c>
      <c r="R99" s="172">
        <v>0</v>
      </c>
      <c r="S99" s="172">
        <v>0</v>
      </c>
      <c r="T99" s="172">
        <v>0</v>
      </c>
      <c r="U99" s="172">
        <v>0</v>
      </c>
      <c r="V99" s="172">
        <v>0</v>
      </c>
      <c r="W99" s="172">
        <v>0</v>
      </c>
      <c r="X99" s="172">
        <v>0</v>
      </c>
      <c r="Y99" s="172">
        <v>0</v>
      </c>
      <c r="Z99" s="172">
        <v>0</v>
      </c>
      <c r="AA99" s="172">
        <v>0</v>
      </c>
      <c r="AB99" s="172">
        <v>0</v>
      </c>
      <c r="AC99" s="172">
        <v>0</v>
      </c>
      <c r="AD99" s="172">
        <v>0</v>
      </c>
      <c r="AE99" s="172">
        <v>0</v>
      </c>
      <c r="AF99" s="172">
        <v>0</v>
      </c>
      <c r="AG99" s="172">
        <v>0</v>
      </c>
      <c r="AH99" s="172">
        <v>0</v>
      </c>
      <c r="AI99" s="172">
        <v>0</v>
      </c>
      <c r="AJ99" s="172">
        <v>0</v>
      </c>
      <c r="AK99" s="172">
        <v>0</v>
      </c>
      <c r="AL99" s="172">
        <v>0</v>
      </c>
      <c r="AM99" s="172">
        <v>0</v>
      </c>
      <c r="AN99" s="172">
        <v>0</v>
      </c>
      <c r="AO99" s="172">
        <v>0</v>
      </c>
      <c r="AP99" s="172">
        <v>0</v>
      </c>
      <c r="AQ99" s="172">
        <v>0</v>
      </c>
      <c r="AR99" s="172">
        <v>0</v>
      </c>
      <c r="AS99" s="172">
        <v>0</v>
      </c>
      <c r="AT99" s="172">
        <v>0</v>
      </c>
      <c r="AU99" s="172">
        <v>0</v>
      </c>
      <c r="AV99" s="172">
        <v>0</v>
      </c>
      <c r="AW99" s="163">
        <f t="shared" si="81"/>
        <v>0</v>
      </c>
      <c r="AX99" s="59">
        <f ca="1" t="shared" si="97"/>
        <v>0</v>
      </c>
      <c r="AY99" s="29"/>
      <c r="AZ99" s="172">
        <v>0</v>
      </c>
      <c r="BA99" s="59">
        <f ca="1" t="shared" si="98"/>
        <v>0</v>
      </c>
      <c r="BB99" s="172">
        <v>0</v>
      </c>
      <c r="BC99" s="59">
        <f ca="1" t="shared" si="99"/>
        <v>0</v>
      </c>
      <c r="BD99" s="172">
        <v>0</v>
      </c>
      <c r="BE99" s="59">
        <f ca="1" t="shared" si="100"/>
        <v>0</v>
      </c>
      <c r="BF99" s="172">
        <v>0</v>
      </c>
      <c r="BG99" s="59">
        <f ca="1" t="shared" si="101"/>
        <v>0</v>
      </c>
      <c r="BH99" s="29"/>
      <c r="BI99" s="8"/>
      <c r="BJ99" s="8"/>
      <c r="BK99" s="8"/>
      <c r="BL99" s="8"/>
      <c r="BM99" s="8"/>
      <c r="BN99" s="8"/>
      <c r="BO99" s="8"/>
      <c r="BP99" s="8"/>
      <c r="BQ99" s="8"/>
    </row>
    <row r="100" spans="2:69" ht="15">
      <c r="B100" s="287"/>
      <c r="C100" s="180"/>
      <c r="D100" s="181"/>
      <c r="E100" s="181" t="str">
        <f>D99&amp;".1"</f>
        <v>7.2.1</v>
      </c>
      <c r="F100" s="135" t="s">
        <v>68</v>
      </c>
      <c r="G100" s="135"/>
      <c r="H100" s="170"/>
      <c r="I100" s="172">
        <v>0</v>
      </c>
      <c r="J100" s="172">
        <v>0</v>
      </c>
      <c r="K100" s="172">
        <v>0</v>
      </c>
      <c r="L100" s="172">
        <v>0</v>
      </c>
      <c r="M100" s="172">
        <v>0</v>
      </c>
      <c r="N100" s="172">
        <v>0</v>
      </c>
      <c r="O100" s="172">
        <v>0</v>
      </c>
      <c r="P100" s="172">
        <v>0</v>
      </c>
      <c r="Q100" s="172">
        <v>0</v>
      </c>
      <c r="R100" s="172">
        <v>0</v>
      </c>
      <c r="S100" s="172">
        <v>0</v>
      </c>
      <c r="T100" s="172">
        <v>0</v>
      </c>
      <c r="U100" s="172">
        <v>0</v>
      </c>
      <c r="V100" s="172">
        <v>0</v>
      </c>
      <c r="W100" s="172">
        <v>0</v>
      </c>
      <c r="X100" s="172">
        <v>0</v>
      </c>
      <c r="Y100" s="172">
        <v>0</v>
      </c>
      <c r="Z100" s="172">
        <v>0</v>
      </c>
      <c r="AA100" s="172">
        <v>0</v>
      </c>
      <c r="AB100" s="172">
        <v>0</v>
      </c>
      <c r="AC100" s="172">
        <v>0</v>
      </c>
      <c r="AD100" s="172">
        <v>0</v>
      </c>
      <c r="AE100" s="172">
        <v>0</v>
      </c>
      <c r="AF100" s="172">
        <v>0</v>
      </c>
      <c r="AG100" s="172">
        <v>0</v>
      </c>
      <c r="AH100" s="172">
        <v>0</v>
      </c>
      <c r="AI100" s="172">
        <v>0</v>
      </c>
      <c r="AJ100" s="172">
        <v>0</v>
      </c>
      <c r="AK100" s="172">
        <v>0</v>
      </c>
      <c r="AL100" s="172">
        <v>0</v>
      </c>
      <c r="AM100" s="172">
        <v>0</v>
      </c>
      <c r="AN100" s="172">
        <v>0</v>
      </c>
      <c r="AO100" s="172">
        <v>0</v>
      </c>
      <c r="AP100" s="172">
        <v>0</v>
      </c>
      <c r="AQ100" s="172">
        <v>0</v>
      </c>
      <c r="AR100" s="172">
        <v>0</v>
      </c>
      <c r="AS100" s="172">
        <v>0</v>
      </c>
      <c r="AT100" s="172">
        <v>0</v>
      </c>
      <c r="AU100" s="172">
        <v>0</v>
      </c>
      <c r="AV100" s="172">
        <v>0</v>
      </c>
      <c r="AW100" s="163">
        <f t="shared" si="81"/>
        <v>0</v>
      </c>
      <c r="AX100" s="59">
        <f ca="1" t="shared" si="97"/>
        <v>0</v>
      </c>
      <c r="AY100" s="29"/>
      <c r="AZ100" s="172">
        <v>0</v>
      </c>
      <c r="BA100" s="59">
        <f ca="1" t="shared" si="98"/>
        <v>0</v>
      </c>
      <c r="BB100" s="172">
        <v>0</v>
      </c>
      <c r="BC100" s="59">
        <f ca="1" t="shared" si="99"/>
        <v>0</v>
      </c>
      <c r="BD100" s="172">
        <v>0</v>
      </c>
      <c r="BE100" s="59">
        <f ca="1" t="shared" si="100"/>
        <v>0</v>
      </c>
      <c r="BF100" s="172">
        <v>0</v>
      </c>
      <c r="BG100" s="59">
        <f ca="1" t="shared" si="101"/>
        <v>0</v>
      </c>
      <c r="BH100" s="29"/>
      <c r="BI100" s="8"/>
      <c r="BJ100" s="8"/>
      <c r="BK100" s="8"/>
      <c r="BL100" s="8"/>
      <c r="BM100" s="8"/>
      <c r="BN100" s="8"/>
      <c r="BO100" s="8"/>
      <c r="BP100" s="8"/>
      <c r="BQ100" s="8"/>
    </row>
    <row r="101" spans="2:69" ht="15">
      <c r="B101" s="287"/>
      <c r="C101" s="180"/>
      <c r="D101" s="181" t="str">
        <f>$C$96&amp;".3"</f>
        <v>7.3</v>
      </c>
      <c r="E101" s="171" t="s">
        <v>131</v>
      </c>
      <c r="F101" s="135"/>
      <c r="G101" s="135"/>
      <c r="H101" s="170"/>
      <c r="I101" s="172">
        <v>0</v>
      </c>
      <c r="J101" s="172">
        <v>0</v>
      </c>
      <c r="K101" s="172">
        <v>0</v>
      </c>
      <c r="L101" s="172">
        <v>0</v>
      </c>
      <c r="M101" s="172">
        <v>0</v>
      </c>
      <c r="N101" s="172">
        <v>0</v>
      </c>
      <c r="O101" s="172">
        <v>0</v>
      </c>
      <c r="P101" s="172">
        <v>0</v>
      </c>
      <c r="Q101" s="172">
        <v>0</v>
      </c>
      <c r="R101" s="172">
        <v>0</v>
      </c>
      <c r="S101" s="172">
        <v>0</v>
      </c>
      <c r="T101" s="172">
        <v>0</v>
      </c>
      <c r="U101" s="172">
        <v>0</v>
      </c>
      <c r="V101" s="172">
        <v>0</v>
      </c>
      <c r="W101" s="172">
        <v>0</v>
      </c>
      <c r="X101" s="172">
        <v>0</v>
      </c>
      <c r="Y101" s="172">
        <v>0</v>
      </c>
      <c r="Z101" s="172">
        <v>0</v>
      </c>
      <c r="AA101" s="172">
        <v>0</v>
      </c>
      <c r="AB101" s="172">
        <v>0</v>
      </c>
      <c r="AC101" s="172">
        <v>0</v>
      </c>
      <c r="AD101" s="172">
        <v>0</v>
      </c>
      <c r="AE101" s="172">
        <v>0</v>
      </c>
      <c r="AF101" s="172">
        <v>0</v>
      </c>
      <c r="AG101" s="172">
        <v>0</v>
      </c>
      <c r="AH101" s="172">
        <v>0</v>
      </c>
      <c r="AI101" s="172">
        <v>0</v>
      </c>
      <c r="AJ101" s="172">
        <v>0</v>
      </c>
      <c r="AK101" s="172">
        <v>0</v>
      </c>
      <c r="AL101" s="172">
        <v>0</v>
      </c>
      <c r="AM101" s="172">
        <v>0</v>
      </c>
      <c r="AN101" s="172">
        <v>0</v>
      </c>
      <c r="AO101" s="172">
        <v>0</v>
      </c>
      <c r="AP101" s="172">
        <v>0</v>
      </c>
      <c r="AQ101" s="172">
        <v>0</v>
      </c>
      <c r="AR101" s="172">
        <v>0</v>
      </c>
      <c r="AS101" s="172">
        <v>0</v>
      </c>
      <c r="AT101" s="172">
        <v>0</v>
      </c>
      <c r="AU101" s="172">
        <v>0</v>
      </c>
      <c r="AV101" s="172">
        <v>0</v>
      </c>
      <c r="AW101" s="163">
        <f t="shared" si="81"/>
        <v>0</v>
      </c>
      <c r="AX101" s="59">
        <f ca="1" t="shared" si="97"/>
        <v>0</v>
      </c>
      <c r="AY101" s="29"/>
      <c r="AZ101" s="172">
        <v>0</v>
      </c>
      <c r="BA101" s="59">
        <f ca="1" t="shared" si="98"/>
        <v>0</v>
      </c>
      <c r="BB101" s="172">
        <v>0</v>
      </c>
      <c r="BC101" s="59">
        <f ca="1" t="shared" si="99"/>
        <v>0</v>
      </c>
      <c r="BD101" s="172">
        <v>0</v>
      </c>
      <c r="BE101" s="59">
        <f ca="1" t="shared" si="100"/>
        <v>0</v>
      </c>
      <c r="BF101" s="172">
        <v>0</v>
      </c>
      <c r="BG101" s="59">
        <f ca="1" t="shared" si="101"/>
        <v>0</v>
      </c>
      <c r="BH101" s="29"/>
      <c r="BI101" s="8"/>
      <c r="BJ101" s="8"/>
      <c r="BK101" s="8"/>
      <c r="BL101" s="8"/>
      <c r="BM101" s="8"/>
      <c r="BN101" s="8"/>
      <c r="BO101" s="8"/>
      <c r="BP101" s="8"/>
      <c r="BQ101" s="8"/>
    </row>
    <row r="102" spans="2:69" ht="15">
      <c r="B102" s="287"/>
      <c r="C102" s="180"/>
      <c r="D102" s="181"/>
      <c r="E102" s="181" t="str">
        <f>D101&amp;".1"</f>
        <v>7.3.1</v>
      </c>
      <c r="F102" s="135" t="s">
        <v>68</v>
      </c>
      <c r="G102" s="135"/>
      <c r="H102" s="170"/>
      <c r="I102" s="172">
        <v>0</v>
      </c>
      <c r="J102" s="172">
        <v>0</v>
      </c>
      <c r="K102" s="172">
        <v>0</v>
      </c>
      <c r="L102" s="172">
        <v>0</v>
      </c>
      <c r="M102" s="172">
        <v>0</v>
      </c>
      <c r="N102" s="172">
        <v>0</v>
      </c>
      <c r="O102" s="172">
        <v>0</v>
      </c>
      <c r="P102" s="172">
        <v>0</v>
      </c>
      <c r="Q102" s="172">
        <v>0</v>
      </c>
      <c r="R102" s="172">
        <v>0</v>
      </c>
      <c r="S102" s="172">
        <v>0</v>
      </c>
      <c r="T102" s="172">
        <v>0</v>
      </c>
      <c r="U102" s="172">
        <v>0</v>
      </c>
      <c r="V102" s="172">
        <v>0</v>
      </c>
      <c r="W102" s="172">
        <v>0</v>
      </c>
      <c r="X102" s="172">
        <v>0</v>
      </c>
      <c r="Y102" s="172">
        <v>0</v>
      </c>
      <c r="Z102" s="172">
        <v>0</v>
      </c>
      <c r="AA102" s="172">
        <v>0</v>
      </c>
      <c r="AB102" s="172">
        <v>0</v>
      </c>
      <c r="AC102" s="172">
        <v>0</v>
      </c>
      <c r="AD102" s="172">
        <v>0</v>
      </c>
      <c r="AE102" s="172">
        <v>0</v>
      </c>
      <c r="AF102" s="172">
        <v>0</v>
      </c>
      <c r="AG102" s="172">
        <v>0</v>
      </c>
      <c r="AH102" s="172">
        <v>0</v>
      </c>
      <c r="AI102" s="172">
        <v>0</v>
      </c>
      <c r="AJ102" s="172">
        <v>0</v>
      </c>
      <c r="AK102" s="172">
        <v>0</v>
      </c>
      <c r="AL102" s="172">
        <v>0</v>
      </c>
      <c r="AM102" s="172">
        <v>0</v>
      </c>
      <c r="AN102" s="172">
        <v>0</v>
      </c>
      <c r="AO102" s="172">
        <v>0</v>
      </c>
      <c r="AP102" s="172">
        <v>0</v>
      </c>
      <c r="AQ102" s="172">
        <v>0</v>
      </c>
      <c r="AR102" s="172">
        <v>0</v>
      </c>
      <c r="AS102" s="172">
        <v>0</v>
      </c>
      <c r="AT102" s="172">
        <v>0</v>
      </c>
      <c r="AU102" s="172">
        <v>0</v>
      </c>
      <c r="AV102" s="172">
        <v>0</v>
      </c>
      <c r="AW102" s="163">
        <f t="shared" si="81"/>
        <v>0</v>
      </c>
      <c r="AX102" s="59">
        <f ca="1" t="shared" si="97"/>
        <v>0</v>
      </c>
      <c r="AY102" s="29"/>
      <c r="AZ102" s="172">
        <v>0</v>
      </c>
      <c r="BA102" s="59">
        <f ca="1" t="shared" si="98"/>
        <v>0</v>
      </c>
      <c r="BB102" s="172">
        <v>0</v>
      </c>
      <c r="BC102" s="59">
        <f ca="1" t="shared" si="99"/>
        <v>0</v>
      </c>
      <c r="BD102" s="172">
        <v>0</v>
      </c>
      <c r="BE102" s="59">
        <f ca="1" t="shared" si="100"/>
        <v>0</v>
      </c>
      <c r="BF102" s="172">
        <v>0</v>
      </c>
      <c r="BG102" s="59">
        <f ca="1" t="shared" si="101"/>
        <v>0</v>
      </c>
      <c r="BH102" s="29"/>
      <c r="BI102" s="8"/>
      <c r="BJ102" s="8"/>
      <c r="BK102" s="8"/>
      <c r="BL102" s="8"/>
      <c r="BM102" s="8"/>
      <c r="BN102" s="8"/>
      <c r="BO102" s="8"/>
      <c r="BP102" s="8"/>
      <c r="BQ102" s="8"/>
    </row>
    <row r="103" spans="2:69" ht="15">
      <c r="B103" s="287"/>
      <c r="C103" s="180"/>
      <c r="D103" s="181" t="str">
        <f>$C$96&amp;".4"</f>
        <v>7.4</v>
      </c>
      <c r="E103" s="171" t="s">
        <v>132</v>
      </c>
      <c r="F103" s="135"/>
      <c r="G103" s="135"/>
      <c r="H103" s="170"/>
      <c r="I103" s="172">
        <v>0</v>
      </c>
      <c r="J103" s="172">
        <v>0</v>
      </c>
      <c r="K103" s="172">
        <v>0</v>
      </c>
      <c r="L103" s="172">
        <v>0</v>
      </c>
      <c r="M103" s="172">
        <v>0</v>
      </c>
      <c r="N103" s="172">
        <v>0</v>
      </c>
      <c r="O103" s="172">
        <v>0</v>
      </c>
      <c r="P103" s="172">
        <v>0</v>
      </c>
      <c r="Q103" s="172">
        <v>0</v>
      </c>
      <c r="R103" s="172">
        <v>0</v>
      </c>
      <c r="S103" s="172">
        <v>0</v>
      </c>
      <c r="T103" s="172">
        <v>0</v>
      </c>
      <c r="U103" s="172">
        <v>0</v>
      </c>
      <c r="V103" s="172">
        <v>0</v>
      </c>
      <c r="W103" s="172">
        <v>0</v>
      </c>
      <c r="X103" s="172">
        <v>0</v>
      </c>
      <c r="Y103" s="172">
        <v>0</v>
      </c>
      <c r="Z103" s="172">
        <v>0</v>
      </c>
      <c r="AA103" s="172">
        <v>0</v>
      </c>
      <c r="AB103" s="172">
        <v>0</v>
      </c>
      <c r="AC103" s="172">
        <v>0</v>
      </c>
      <c r="AD103" s="172">
        <v>0</v>
      </c>
      <c r="AE103" s="172">
        <v>0</v>
      </c>
      <c r="AF103" s="172">
        <v>0</v>
      </c>
      <c r="AG103" s="172">
        <v>0</v>
      </c>
      <c r="AH103" s="172">
        <v>0</v>
      </c>
      <c r="AI103" s="172">
        <v>0</v>
      </c>
      <c r="AJ103" s="172">
        <v>0</v>
      </c>
      <c r="AK103" s="172">
        <v>0</v>
      </c>
      <c r="AL103" s="172">
        <v>0</v>
      </c>
      <c r="AM103" s="172">
        <v>0</v>
      </c>
      <c r="AN103" s="172">
        <v>0</v>
      </c>
      <c r="AO103" s="172">
        <v>0</v>
      </c>
      <c r="AP103" s="172">
        <v>0</v>
      </c>
      <c r="AQ103" s="172">
        <v>0</v>
      </c>
      <c r="AR103" s="172">
        <v>0</v>
      </c>
      <c r="AS103" s="172">
        <v>0</v>
      </c>
      <c r="AT103" s="172">
        <v>0</v>
      </c>
      <c r="AU103" s="172">
        <v>0</v>
      </c>
      <c r="AV103" s="172">
        <v>0</v>
      </c>
      <c r="AW103" s="163">
        <f t="shared" si="81"/>
        <v>0</v>
      </c>
      <c r="AX103" s="59">
        <f ca="1" t="shared" si="97"/>
        <v>0</v>
      </c>
      <c r="AY103" s="29"/>
      <c r="AZ103" s="172">
        <v>0</v>
      </c>
      <c r="BA103" s="59">
        <f ca="1" t="shared" si="98"/>
        <v>0</v>
      </c>
      <c r="BB103" s="172">
        <v>0</v>
      </c>
      <c r="BC103" s="59">
        <f ca="1" t="shared" si="99"/>
        <v>0</v>
      </c>
      <c r="BD103" s="172">
        <v>0</v>
      </c>
      <c r="BE103" s="59">
        <f ca="1" t="shared" si="100"/>
        <v>0</v>
      </c>
      <c r="BF103" s="172">
        <v>0</v>
      </c>
      <c r="BG103" s="59">
        <f ca="1" t="shared" si="101"/>
        <v>0</v>
      </c>
      <c r="BH103" s="29"/>
      <c r="BI103" s="8"/>
      <c r="BJ103" s="8"/>
      <c r="BK103" s="8"/>
      <c r="BL103" s="8"/>
      <c r="BM103" s="8"/>
      <c r="BN103" s="8"/>
      <c r="BO103" s="8"/>
      <c r="BP103" s="8"/>
      <c r="BQ103" s="8"/>
    </row>
    <row r="104" spans="2:69" ht="15">
      <c r="B104" s="287"/>
      <c r="C104" s="180"/>
      <c r="D104" s="181"/>
      <c r="E104" s="181" t="str">
        <f>D103&amp;".1"</f>
        <v>7.4.1</v>
      </c>
      <c r="F104" s="135" t="s">
        <v>68</v>
      </c>
      <c r="G104" s="135"/>
      <c r="H104" s="170"/>
      <c r="I104" s="172">
        <v>0</v>
      </c>
      <c r="J104" s="172">
        <v>0</v>
      </c>
      <c r="K104" s="172">
        <v>0</v>
      </c>
      <c r="L104" s="172">
        <v>0</v>
      </c>
      <c r="M104" s="172">
        <v>0</v>
      </c>
      <c r="N104" s="172">
        <v>0</v>
      </c>
      <c r="O104" s="172">
        <v>0</v>
      </c>
      <c r="P104" s="172">
        <v>0</v>
      </c>
      <c r="Q104" s="172">
        <v>0</v>
      </c>
      <c r="R104" s="172">
        <v>0</v>
      </c>
      <c r="S104" s="172">
        <v>0</v>
      </c>
      <c r="T104" s="172">
        <v>0</v>
      </c>
      <c r="U104" s="172">
        <v>0</v>
      </c>
      <c r="V104" s="172">
        <v>0</v>
      </c>
      <c r="W104" s="172">
        <v>0</v>
      </c>
      <c r="X104" s="172">
        <v>0</v>
      </c>
      <c r="Y104" s="172">
        <v>0</v>
      </c>
      <c r="Z104" s="172">
        <v>0</v>
      </c>
      <c r="AA104" s="172">
        <v>0</v>
      </c>
      <c r="AB104" s="172">
        <v>0</v>
      </c>
      <c r="AC104" s="172">
        <v>0</v>
      </c>
      <c r="AD104" s="172">
        <v>0</v>
      </c>
      <c r="AE104" s="172">
        <v>0</v>
      </c>
      <c r="AF104" s="172">
        <v>0</v>
      </c>
      <c r="AG104" s="172">
        <v>0</v>
      </c>
      <c r="AH104" s="172">
        <v>0</v>
      </c>
      <c r="AI104" s="172">
        <v>0</v>
      </c>
      <c r="AJ104" s="172">
        <v>0</v>
      </c>
      <c r="AK104" s="172">
        <v>0</v>
      </c>
      <c r="AL104" s="172">
        <v>0</v>
      </c>
      <c r="AM104" s="172">
        <v>0</v>
      </c>
      <c r="AN104" s="172">
        <v>0</v>
      </c>
      <c r="AO104" s="172">
        <v>0</v>
      </c>
      <c r="AP104" s="172">
        <v>0</v>
      </c>
      <c r="AQ104" s="172">
        <v>0</v>
      </c>
      <c r="AR104" s="172">
        <v>0</v>
      </c>
      <c r="AS104" s="172">
        <v>0</v>
      </c>
      <c r="AT104" s="172">
        <v>0</v>
      </c>
      <c r="AU104" s="172">
        <v>0</v>
      </c>
      <c r="AV104" s="172">
        <v>0</v>
      </c>
      <c r="AW104" s="163">
        <f t="shared" si="81"/>
        <v>0</v>
      </c>
      <c r="AX104" s="59">
        <f ca="1" t="shared" si="97"/>
        <v>0</v>
      </c>
      <c r="AY104" s="29"/>
      <c r="AZ104" s="172">
        <v>0</v>
      </c>
      <c r="BA104" s="59">
        <f ca="1" t="shared" si="98"/>
        <v>0</v>
      </c>
      <c r="BB104" s="172">
        <v>0</v>
      </c>
      <c r="BC104" s="59">
        <f ca="1" t="shared" si="99"/>
        <v>0</v>
      </c>
      <c r="BD104" s="172">
        <v>0</v>
      </c>
      <c r="BE104" s="59">
        <f ca="1" t="shared" si="100"/>
        <v>0</v>
      </c>
      <c r="BF104" s="172">
        <v>0</v>
      </c>
      <c r="BG104" s="59">
        <f ca="1" t="shared" si="101"/>
        <v>0</v>
      </c>
      <c r="BH104" s="29"/>
      <c r="BI104" s="8"/>
      <c r="BJ104" s="8"/>
      <c r="BK104" s="8"/>
      <c r="BL104" s="8"/>
      <c r="BM104" s="8"/>
      <c r="BN104" s="8"/>
      <c r="BO104" s="8"/>
      <c r="BP104" s="8"/>
      <c r="BQ104" s="8"/>
    </row>
    <row r="105" spans="2:69" ht="15">
      <c r="B105" s="287"/>
      <c r="C105" s="180"/>
      <c r="D105" s="181" t="str">
        <f>$C$96&amp;".5"</f>
        <v>7.5</v>
      </c>
      <c r="E105" s="171" t="s">
        <v>133</v>
      </c>
      <c r="F105" s="135"/>
      <c r="G105" s="135"/>
      <c r="H105" s="170"/>
      <c r="I105" s="172">
        <v>0</v>
      </c>
      <c r="J105" s="172">
        <v>0</v>
      </c>
      <c r="K105" s="172">
        <v>0</v>
      </c>
      <c r="L105" s="172">
        <v>0</v>
      </c>
      <c r="M105" s="172">
        <v>0</v>
      </c>
      <c r="N105" s="172">
        <v>0</v>
      </c>
      <c r="O105" s="172">
        <v>0</v>
      </c>
      <c r="P105" s="172">
        <v>0</v>
      </c>
      <c r="Q105" s="172">
        <v>0</v>
      </c>
      <c r="R105" s="172">
        <v>0</v>
      </c>
      <c r="S105" s="172">
        <v>0</v>
      </c>
      <c r="T105" s="172">
        <v>0</v>
      </c>
      <c r="U105" s="172">
        <v>0</v>
      </c>
      <c r="V105" s="172">
        <v>0</v>
      </c>
      <c r="W105" s="172">
        <v>0</v>
      </c>
      <c r="X105" s="172">
        <v>0</v>
      </c>
      <c r="Y105" s="172">
        <v>0</v>
      </c>
      <c r="Z105" s="172">
        <v>0</v>
      </c>
      <c r="AA105" s="172">
        <v>0</v>
      </c>
      <c r="AB105" s="172">
        <v>0</v>
      </c>
      <c r="AC105" s="172">
        <v>0</v>
      </c>
      <c r="AD105" s="172">
        <v>0</v>
      </c>
      <c r="AE105" s="172">
        <v>0</v>
      </c>
      <c r="AF105" s="172">
        <v>0</v>
      </c>
      <c r="AG105" s="172">
        <v>0</v>
      </c>
      <c r="AH105" s="172">
        <v>0</v>
      </c>
      <c r="AI105" s="172">
        <v>0</v>
      </c>
      <c r="AJ105" s="172">
        <v>0</v>
      </c>
      <c r="AK105" s="172">
        <v>0</v>
      </c>
      <c r="AL105" s="172">
        <v>0</v>
      </c>
      <c r="AM105" s="172">
        <v>0</v>
      </c>
      <c r="AN105" s="172">
        <v>0</v>
      </c>
      <c r="AO105" s="172">
        <v>0</v>
      </c>
      <c r="AP105" s="172">
        <v>0</v>
      </c>
      <c r="AQ105" s="172">
        <v>0</v>
      </c>
      <c r="AR105" s="172">
        <v>0</v>
      </c>
      <c r="AS105" s="172">
        <v>0</v>
      </c>
      <c r="AT105" s="172">
        <v>0</v>
      </c>
      <c r="AU105" s="172">
        <v>0</v>
      </c>
      <c r="AV105" s="172">
        <v>0</v>
      </c>
      <c r="AW105" s="163">
        <f t="shared" si="81"/>
        <v>0</v>
      </c>
      <c r="AX105" s="59">
        <f ca="1" t="shared" si="97"/>
        <v>0</v>
      </c>
      <c r="AY105" s="29"/>
      <c r="AZ105" s="172">
        <v>0</v>
      </c>
      <c r="BA105" s="59">
        <f ca="1" t="shared" si="98"/>
        <v>0</v>
      </c>
      <c r="BB105" s="172">
        <v>0</v>
      </c>
      <c r="BC105" s="59">
        <f ca="1" t="shared" si="99"/>
        <v>0</v>
      </c>
      <c r="BD105" s="172">
        <v>0</v>
      </c>
      <c r="BE105" s="59">
        <f ca="1" t="shared" si="100"/>
        <v>0</v>
      </c>
      <c r="BF105" s="172">
        <v>0</v>
      </c>
      <c r="BG105" s="59">
        <f ca="1" t="shared" si="101"/>
        <v>0</v>
      </c>
      <c r="BH105" s="29"/>
      <c r="BI105" s="8"/>
      <c r="BJ105" s="8"/>
      <c r="BK105" s="8"/>
      <c r="BL105" s="8"/>
      <c r="BM105" s="8"/>
      <c r="BN105" s="8"/>
      <c r="BO105" s="8"/>
      <c r="BP105" s="8"/>
      <c r="BQ105" s="8"/>
    </row>
    <row r="106" spans="2:69" ht="15">
      <c r="B106" s="287"/>
      <c r="C106" s="180"/>
      <c r="D106" s="181"/>
      <c r="E106" s="181" t="str">
        <f>D105&amp;".1"</f>
        <v>7.5.1</v>
      </c>
      <c r="F106" s="135" t="s">
        <v>68</v>
      </c>
      <c r="G106" s="135"/>
      <c r="H106" s="170"/>
      <c r="I106" s="172">
        <v>0</v>
      </c>
      <c r="J106" s="172">
        <v>0</v>
      </c>
      <c r="K106" s="172">
        <v>0</v>
      </c>
      <c r="L106" s="172">
        <v>0</v>
      </c>
      <c r="M106" s="172">
        <v>0</v>
      </c>
      <c r="N106" s="172">
        <v>0</v>
      </c>
      <c r="O106" s="172">
        <v>0</v>
      </c>
      <c r="P106" s="172">
        <v>0</v>
      </c>
      <c r="Q106" s="172">
        <v>0</v>
      </c>
      <c r="R106" s="172">
        <v>0</v>
      </c>
      <c r="S106" s="172">
        <v>0</v>
      </c>
      <c r="T106" s="172">
        <v>0</v>
      </c>
      <c r="U106" s="172">
        <v>0</v>
      </c>
      <c r="V106" s="172">
        <v>0</v>
      </c>
      <c r="W106" s="172">
        <v>0</v>
      </c>
      <c r="X106" s="172">
        <v>0</v>
      </c>
      <c r="Y106" s="172">
        <v>0</v>
      </c>
      <c r="Z106" s="172">
        <v>0</v>
      </c>
      <c r="AA106" s="172">
        <v>0</v>
      </c>
      <c r="AB106" s="172">
        <v>0</v>
      </c>
      <c r="AC106" s="172">
        <v>0</v>
      </c>
      <c r="AD106" s="172">
        <v>0</v>
      </c>
      <c r="AE106" s="172">
        <v>0</v>
      </c>
      <c r="AF106" s="172">
        <v>0</v>
      </c>
      <c r="AG106" s="172">
        <v>0</v>
      </c>
      <c r="AH106" s="172">
        <v>0</v>
      </c>
      <c r="AI106" s="172">
        <v>0</v>
      </c>
      <c r="AJ106" s="172">
        <v>0</v>
      </c>
      <c r="AK106" s="172">
        <v>0</v>
      </c>
      <c r="AL106" s="172">
        <v>0</v>
      </c>
      <c r="AM106" s="172">
        <v>0</v>
      </c>
      <c r="AN106" s="172">
        <v>0</v>
      </c>
      <c r="AO106" s="172">
        <v>0</v>
      </c>
      <c r="AP106" s="172">
        <v>0</v>
      </c>
      <c r="AQ106" s="172">
        <v>0</v>
      </c>
      <c r="AR106" s="172">
        <v>0</v>
      </c>
      <c r="AS106" s="172">
        <v>0</v>
      </c>
      <c r="AT106" s="172">
        <v>0</v>
      </c>
      <c r="AU106" s="172">
        <v>0</v>
      </c>
      <c r="AV106" s="172">
        <v>0</v>
      </c>
      <c r="AW106" s="163">
        <f t="shared" si="81"/>
        <v>0</v>
      </c>
      <c r="AX106" s="59">
        <f ca="1" t="shared" si="97"/>
        <v>0</v>
      </c>
      <c r="AY106" s="29"/>
      <c r="AZ106" s="172">
        <v>0</v>
      </c>
      <c r="BA106" s="59">
        <f ca="1" t="shared" si="98"/>
        <v>0</v>
      </c>
      <c r="BB106" s="172">
        <v>0</v>
      </c>
      <c r="BC106" s="59">
        <f ca="1" t="shared" si="99"/>
        <v>0</v>
      </c>
      <c r="BD106" s="172">
        <v>0</v>
      </c>
      <c r="BE106" s="59">
        <f ca="1" t="shared" si="100"/>
        <v>0</v>
      </c>
      <c r="BF106" s="172">
        <v>0</v>
      </c>
      <c r="BG106" s="59">
        <f ca="1" t="shared" si="101"/>
        <v>0</v>
      </c>
      <c r="BH106" s="29"/>
      <c r="BI106" s="8"/>
      <c r="BJ106" s="8"/>
      <c r="BK106" s="8"/>
      <c r="BL106" s="8"/>
      <c r="BM106" s="8"/>
      <c r="BN106" s="8"/>
      <c r="BO106" s="8"/>
      <c r="BP106" s="8"/>
      <c r="BQ106" s="8"/>
    </row>
    <row r="107" spans="2:69" ht="15">
      <c r="B107" s="287"/>
      <c r="C107" s="180"/>
      <c r="D107" s="181" t="str">
        <f>$C$96&amp;".6"</f>
        <v>7.6</v>
      </c>
      <c r="E107" s="171" t="s">
        <v>134</v>
      </c>
      <c r="F107" s="135"/>
      <c r="G107" s="135"/>
      <c r="H107" s="170"/>
      <c r="I107" s="172">
        <v>0</v>
      </c>
      <c r="J107" s="172">
        <v>0</v>
      </c>
      <c r="K107" s="172">
        <v>0</v>
      </c>
      <c r="L107" s="172">
        <v>0</v>
      </c>
      <c r="M107" s="172">
        <v>0</v>
      </c>
      <c r="N107" s="172">
        <v>0</v>
      </c>
      <c r="O107" s="172">
        <v>0</v>
      </c>
      <c r="P107" s="172">
        <v>0</v>
      </c>
      <c r="Q107" s="172">
        <v>0</v>
      </c>
      <c r="R107" s="172">
        <v>0</v>
      </c>
      <c r="S107" s="172">
        <v>0</v>
      </c>
      <c r="T107" s="172">
        <v>0</v>
      </c>
      <c r="U107" s="172">
        <v>0</v>
      </c>
      <c r="V107" s="172">
        <v>0</v>
      </c>
      <c r="W107" s="172">
        <v>0</v>
      </c>
      <c r="X107" s="172">
        <v>0</v>
      </c>
      <c r="Y107" s="172">
        <v>0</v>
      </c>
      <c r="Z107" s="172">
        <v>0</v>
      </c>
      <c r="AA107" s="172">
        <v>0</v>
      </c>
      <c r="AB107" s="172">
        <v>0</v>
      </c>
      <c r="AC107" s="172">
        <v>0</v>
      </c>
      <c r="AD107" s="172">
        <v>0</v>
      </c>
      <c r="AE107" s="172">
        <v>0</v>
      </c>
      <c r="AF107" s="172">
        <v>0</v>
      </c>
      <c r="AG107" s="172">
        <v>0</v>
      </c>
      <c r="AH107" s="172">
        <v>0</v>
      </c>
      <c r="AI107" s="172">
        <v>0</v>
      </c>
      <c r="AJ107" s="172">
        <v>0</v>
      </c>
      <c r="AK107" s="172">
        <v>0</v>
      </c>
      <c r="AL107" s="172">
        <v>0</v>
      </c>
      <c r="AM107" s="172">
        <v>0</v>
      </c>
      <c r="AN107" s="172">
        <v>0</v>
      </c>
      <c r="AO107" s="172">
        <v>0</v>
      </c>
      <c r="AP107" s="172">
        <v>0</v>
      </c>
      <c r="AQ107" s="172">
        <v>0</v>
      </c>
      <c r="AR107" s="172">
        <v>0</v>
      </c>
      <c r="AS107" s="172">
        <v>0</v>
      </c>
      <c r="AT107" s="172">
        <v>0</v>
      </c>
      <c r="AU107" s="172">
        <v>0</v>
      </c>
      <c r="AV107" s="172">
        <v>0</v>
      </c>
      <c r="AW107" s="163">
        <f t="shared" si="81"/>
        <v>0</v>
      </c>
      <c r="AX107" s="59">
        <f ca="1" t="shared" si="97"/>
        <v>0</v>
      </c>
      <c r="AY107" s="29"/>
      <c r="AZ107" s="172">
        <v>0</v>
      </c>
      <c r="BA107" s="59">
        <f ca="1" t="shared" si="98"/>
        <v>0</v>
      </c>
      <c r="BB107" s="172">
        <v>0</v>
      </c>
      <c r="BC107" s="59">
        <f ca="1" t="shared" si="99"/>
        <v>0</v>
      </c>
      <c r="BD107" s="172">
        <v>0</v>
      </c>
      <c r="BE107" s="59">
        <f ca="1" t="shared" si="100"/>
        <v>0</v>
      </c>
      <c r="BF107" s="172">
        <v>0</v>
      </c>
      <c r="BG107" s="59">
        <f ca="1" t="shared" si="101"/>
        <v>0</v>
      </c>
      <c r="BH107" s="29"/>
      <c r="BI107" s="8"/>
      <c r="BJ107" s="8"/>
      <c r="BK107" s="8"/>
      <c r="BL107" s="8"/>
      <c r="BM107" s="8"/>
      <c r="BN107" s="8"/>
      <c r="BO107" s="8"/>
      <c r="BP107" s="8"/>
      <c r="BQ107" s="8"/>
    </row>
    <row r="108" spans="2:69" ht="15">
      <c r="B108" s="287"/>
      <c r="C108" s="180"/>
      <c r="D108" s="181"/>
      <c r="E108" s="181" t="str">
        <f>D107&amp;".1"</f>
        <v>7.6.1</v>
      </c>
      <c r="F108" s="135" t="s">
        <v>68</v>
      </c>
      <c r="G108" s="135"/>
      <c r="H108" s="170"/>
      <c r="I108" s="172">
        <v>0</v>
      </c>
      <c r="J108" s="172">
        <v>0</v>
      </c>
      <c r="K108" s="172">
        <v>0</v>
      </c>
      <c r="L108" s="172">
        <v>0</v>
      </c>
      <c r="M108" s="172">
        <v>0</v>
      </c>
      <c r="N108" s="172">
        <v>0</v>
      </c>
      <c r="O108" s="172">
        <v>0</v>
      </c>
      <c r="P108" s="172">
        <v>0</v>
      </c>
      <c r="Q108" s="172">
        <v>0</v>
      </c>
      <c r="R108" s="172">
        <v>0</v>
      </c>
      <c r="S108" s="172">
        <v>0</v>
      </c>
      <c r="T108" s="172">
        <v>0</v>
      </c>
      <c r="U108" s="172">
        <v>0</v>
      </c>
      <c r="V108" s="172">
        <v>0</v>
      </c>
      <c r="W108" s="172">
        <v>0</v>
      </c>
      <c r="X108" s="172">
        <v>0</v>
      </c>
      <c r="Y108" s="172">
        <v>0</v>
      </c>
      <c r="Z108" s="172">
        <v>0</v>
      </c>
      <c r="AA108" s="172">
        <v>0</v>
      </c>
      <c r="AB108" s="172">
        <v>0</v>
      </c>
      <c r="AC108" s="172">
        <v>0</v>
      </c>
      <c r="AD108" s="172">
        <v>0</v>
      </c>
      <c r="AE108" s="172">
        <v>0</v>
      </c>
      <c r="AF108" s="172">
        <v>0</v>
      </c>
      <c r="AG108" s="172">
        <v>0</v>
      </c>
      <c r="AH108" s="172">
        <v>0</v>
      </c>
      <c r="AI108" s="172">
        <v>0</v>
      </c>
      <c r="AJ108" s="172">
        <v>0</v>
      </c>
      <c r="AK108" s="172">
        <v>0</v>
      </c>
      <c r="AL108" s="172">
        <v>0</v>
      </c>
      <c r="AM108" s="172">
        <v>0</v>
      </c>
      <c r="AN108" s="172">
        <v>0</v>
      </c>
      <c r="AO108" s="172">
        <v>0</v>
      </c>
      <c r="AP108" s="172">
        <v>0</v>
      </c>
      <c r="AQ108" s="172">
        <v>0</v>
      </c>
      <c r="AR108" s="172">
        <v>0</v>
      </c>
      <c r="AS108" s="172">
        <v>0</v>
      </c>
      <c r="AT108" s="172">
        <v>0</v>
      </c>
      <c r="AU108" s="172">
        <v>0</v>
      </c>
      <c r="AV108" s="172">
        <v>0</v>
      </c>
      <c r="AW108" s="163">
        <f t="shared" si="81"/>
        <v>0</v>
      </c>
      <c r="AX108" s="59">
        <f ca="1" t="shared" si="97"/>
        <v>0</v>
      </c>
      <c r="AY108" s="29"/>
      <c r="AZ108" s="172">
        <v>0</v>
      </c>
      <c r="BA108" s="59">
        <f ca="1" t="shared" si="98"/>
        <v>0</v>
      </c>
      <c r="BB108" s="172">
        <v>0</v>
      </c>
      <c r="BC108" s="59">
        <f ca="1" t="shared" si="99"/>
        <v>0</v>
      </c>
      <c r="BD108" s="172">
        <v>0</v>
      </c>
      <c r="BE108" s="59">
        <f ca="1" t="shared" si="100"/>
        <v>0</v>
      </c>
      <c r="BF108" s="172">
        <v>0</v>
      </c>
      <c r="BG108" s="59">
        <f ca="1" t="shared" si="101"/>
        <v>0</v>
      </c>
      <c r="BH108" s="29"/>
      <c r="BI108" s="8"/>
      <c r="BJ108" s="8"/>
      <c r="BK108" s="8"/>
      <c r="BL108" s="8"/>
      <c r="BM108" s="8"/>
      <c r="BN108" s="8"/>
      <c r="BO108" s="8"/>
      <c r="BP108" s="8"/>
      <c r="BQ108" s="8"/>
    </row>
    <row r="109" spans="2:69" ht="15">
      <c r="B109" s="287"/>
      <c r="C109" s="180"/>
      <c r="D109" s="181" t="str">
        <f>$C$96&amp;".7"</f>
        <v>7.7</v>
      </c>
      <c r="E109" s="171" t="s">
        <v>135</v>
      </c>
      <c r="F109" s="135"/>
      <c r="G109" s="135"/>
      <c r="H109" s="170"/>
      <c r="I109" s="172">
        <v>0</v>
      </c>
      <c r="J109" s="172">
        <v>0</v>
      </c>
      <c r="K109" s="172">
        <v>0</v>
      </c>
      <c r="L109" s="172">
        <v>0</v>
      </c>
      <c r="M109" s="172">
        <v>0</v>
      </c>
      <c r="N109" s="172">
        <v>0</v>
      </c>
      <c r="O109" s="172">
        <v>0</v>
      </c>
      <c r="P109" s="172">
        <v>0</v>
      </c>
      <c r="Q109" s="172">
        <v>0</v>
      </c>
      <c r="R109" s="172">
        <v>0</v>
      </c>
      <c r="S109" s="172">
        <v>0</v>
      </c>
      <c r="T109" s="172">
        <v>0</v>
      </c>
      <c r="U109" s="172">
        <v>0</v>
      </c>
      <c r="V109" s="172">
        <v>0</v>
      </c>
      <c r="W109" s="172">
        <v>0</v>
      </c>
      <c r="X109" s="172">
        <v>0</v>
      </c>
      <c r="Y109" s="172">
        <v>0</v>
      </c>
      <c r="Z109" s="172">
        <v>0</v>
      </c>
      <c r="AA109" s="172">
        <v>0</v>
      </c>
      <c r="AB109" s="172">
        <v>0</v>
      </c>
      <c r="AC109" s="172">
        <v>0</v>
      </c>
      <c r="AD109" s="172">
        <v>0</v>
      </c>
      <c r="AE109" s="172">
        <v>0</v>
      </c>
      <c r="AF109" s="172">
        <v>0</v>
      </c>
      <c r="AG109" s="172">
        <v>0</v>
      </c>
      <c r="AH109" s="172">
        <v>0</v>
      </c>
      <c r="AI109" s="172">
        <v>0</v>
      </c>
      <c r="AJ109" s="172">
        <v>0</v>
      </c>
      <c r="AK109" s="172">
        <v>0</v>
      </c>
      <c r="AL109" s="172">
        <v>0</v>
      </c>
      <c r="AM109" s="172">
        <v>0</v>
      </c>
      <c r="AN109" s="172">
        <v>0</v>
      </c>
      <c r="AO109" s="172">
        <v>0</v>
      </c>
      <c r="AP109" s="172">
        <v>0</v>
      </c>
      <c r="AQ109" s="172">
        <v>0</v>
      </c>
      <c r="AR109" s="172">
        <v>0</v>
      </c>
      <c r="AS109" s="172">
        <v>0</v>
      </c>
      <c r="AT109" s="172">
        <v>0</v>
      </c>
      <c r="AU109" s="172">
        <v>0</v>
      </c>
      <c r="AV109" s="172">
        <v>0</v>
      </c>
      <c r="AW109" s="163">
        <f t="shared" si="81"/>
        <v>0</v>
      </c>
      <c r="AX109" s="59">
        <f aca="true" t="shared" si="121" ref="AX109:AX140">_xlfn.IFERROR(AW109/$AW$213,0)</f>
        <v>0</v>
      </c>
      <c r="AY109" s="29"/>
      <c r="AZ109" s="172">
        <v>0</v>
      </c>
      <c r="BA109" s="59">
        <f aca="true" t="shared" si="122" ref="BA109:BA140">_xlfn.IFERROR(AZ109/AZ$213,0)</f>
        <v>0</v>
      </c>
      <c r="BB109" s="172">
        <v>0</v>
      </c>
      <c r="BC109" s="59">
        <f aca="true" t="shared" si="123" ref="BC109:BC140">_xlfn.IFERROR(BB109/BB$213,0)</f>
        <v>0</v>
      </c>
      <c r="BD109" s="172">
        <v>0</v>
      </c>
      <c r="BE109" s="59">
        <f aca="true" t="shared" si="124" ref="BE109:BE140">_xlfn.IFERROR(BD109/BD$213,0)</f>
        <v>0</v>
      </c>
      <c r="BF109" s="172">
        <v>0</v>
      </c>
      <c r="BG109" s="59">
        <f aca="true" t="shared" si="125" ref="BG109:BG140">_xlfn.IFERROR(BF109/BF$213,0)</f>
        <v>0</v>
      </c>
      <c r="BH109" s="29"/>
      <c r="BI109" s="8"/>
      <c r="BJ109" s="8"/>
      <c r="BK109" s="8"/>
      <c r="BL109" s="8"/>
      <c r="BM109" s="8"/>
      <c r="BN109" s="8"/>
      <c r="BO109" s="8"/>
      <c r="BP109" s="8"/>
      <c r="BQ109" s="8"/>
    </row>
    <row r="110" spans="2:69" ht="15">
      <c r="B110" s="287"/>
      <c r="C110" s="180"/>
      <c r="D110" s="181"/>
      <c r="E110" s="181" t="str">
        <f>D109&amp;".1"</f>
        <v>7.7.1</v>
      </c>
      <c r="F110" s="135" t="s">
        <v>68</v>
      </c>
      <c r="G110" s="135"/>
      <c r="H110" s="170"/>
      <c r="I110" s="172">
        <v>0</v>
      </c>
      <c r="J110" s="172">
        <v>0</v>
      </c>
      <c r="K110" s="172">
        <v>0</v>
      </c>
      <c r="L110" s="172">
        <v>0</v>
      </c>
      <c r="M110" s="172">
        <v>0</v>
      </c>
      <c r="N110" s="172">
        <v>0</v>
      </c>
      <c r="O110" s="172">
        <v>0</v>
      </c>
      <c r="P110" s="172">
        <v>0</v>
      </c>
      <c r="Q110" s="172">
        <v>0</v>
      </c>
      <c r="R110" s="172">
        <v>0</v>
      </c>
      <c r="S110" s="172">
        <v>0</v>
      </c>
      <c r="T110" s="172">
        <v>0</v>
      </c>
      <c r="U110" s="172">
        <v>0</v>
      </c>
      <c r="V110" s="172">
        <v>0</v>
      </c>
      <c r="W110" s="172">
        <v>0</v>
      </c>
      <c r="X110" s="172">
        <v>0</v>
      </c>
      <c r="Y110" s="172">
        <v>0</v>
      </c>
      <c r="Z110" s="172">
        <v>0</v>
      </c>
      <c r="AA110" s="172">
        <v>0</v>
      </c>
      <c r="AB110" s="172">
        <v>0</v>
      </c>
      <c r="AC110" s="172">
        <v>0</v>
      </c>
      <c r="AD110" s="172">
        <v>0</v>
      </c>
      <c r="AE110" s="172">
        <v>0</v>
      </c>
      <c r="AF110" s="172">
        <v>0</v>
      </c>
      <c r="AG110" s="172">
        <v>0</v>
      </c>
      <c r="AH110" s="172">
        <v>0</v>
      </c>
      <c r="AI110" s="172">
        <v>0</v>
      </c>
      <c r="AJ110" s="172">
        <v>0</v>
      </c>
      <c r="AK110" s="172">
        <v>0</v>
      </c>
      <c r="AL110" s="172">
        <v>0</v>
      </c>
      <c r="AM110" s="172">
        <v>0</v>
      </c>
      <c r="AN110" s="172">
        <v>0</v>
      </c>
      <c r="AO110" s="172">
        <v>0</v>
      </c>
      <c r="AP110" s="172">
        <v>0</v>
      </c>
      <c r="AQ110" s="172">
        <v>0</v>
      </c>
      <c r="AR110" s="172">
        <v>0</v>
      </c>
      <c r="AS110" s="172">
        <v>0</v>
      </c>
      <c r="AT110" s="172">
        <v>0</v>
      </c>
      <c r="AU110" s="172">
        <v>0</v>
      </c>
      <c r="AV110" s="172">
        <v>0</v>
      </c>
      <c r="AW110" s="163">
        <f t="shared" si="81"/>
        <v>0</v>
      </c>
      <c r="AX110" s="59">
        <f ca="1" t="shared" si="121"/>
        <v>0</v>
      </c>
      <c r="AY110" s="29"/>
      <c r="AZ110" s="172">
        <v>0</v>
      </c>
      <c r="BA110" s="59">
        <f ca="1" t="shared" si="122"/>
        <v>0</v>
      </c>
      <c r="BB110" s="172">
        <v>0</v>
      </c>
      <c r="BC110" s="59">
        <f ca="1" t="shared" si="123"/>
        <v>0</v>
      </c>
      <c r="BD110" s="172">
        <v>0</v>
      </c>
      <c r="BE110" s="59">
        <f ca="1" t="shared" si="124"/>
        <v>0</v>
      </c>
      <c r="BF110" s="172">
        <v>0</v>
      </c>
      <c r="BG110" s="59">
        <f ca="1" t="shared" si="125"/>
        <v>0</v>
      </c>
      <c r="BH110" s="29"/>
      <c r="BI110" s="8"/>
      <c r="BJ110" s="8"/>
      <c r="BK110" s="8"/>
      <c r="BL110" s="8"/>
      <c r="BM110" s="8"/>
      <c r="BN110" s="8"/>
      <c r="BO110" s="8"/>
      <c r="BP110" s="8"/>
      <c r="BQ110" s="8"/>
    </row>
    <row r="111" spans="2:69" ht="15">
      <c r="B111" s="287"/>
      <c r="C111" s="180"/>
      <c r="D111" s="181" t="str">
        <f>$C$96&amp;".8"</f>
        <v>7.8</v>
      </c>
      <c r="E111" s="171" t="s">
        <v>136</v>
      </c>
      <c r="F111" s="135"/>
      <c r="G111" s="135"/>
      <c r="H111" s="170"/>
      <c r="I111" s="172">
        <v>0</v>
      </c>
      <c r="J111" s="172">
        <v>0</v>
      </c>
      <c r="K111" s="172">
        <v>0</v>
      </c>
      <c r="L111" s="172">
        <v>0</v>
      </c>
      <c r="M111" s="172">
        <v>0</v>
      </c>
      <c r="N111" s="172">
        <v>0</v>
      </c>
      <c r="O111" s="172">
        <v>0</v>
      </c>
      <c r="P111" s="172">
        <v>0</v>
      </c>
      <c r="Q111" s="172">
        <v>0</v>
      </c>
      <c r="R111" s="172">
        <v>0</v>
      </c>
      <c r="S111" s="172">
        <v>0</v>
      </c>
      <c r="T111" s="172">
        <v>0</v>
      </c>
      <c r="U111" s="172">
        <v>0</v>
      </c>
      <c r="V111" s="172">
        <v>0</v>
      </c>
      <c r="W111" s="172">
        <v>0</v>
      </c>
      <c r="X111" s="172">
        <v>0</v>
      </c>
      <c r="Y111" s="172">
        <v>0</v>
      </c>
      <c r="Z111" s="172">
        <v>0</v>
      </c>
      <c r="AA111" s="172">
        <v>0</v>
      </c>
      <c r="AB111" s="172">
        <v>0</v>
      </c>
      <c r="AC111" s="172">
        <v>0</v>
      </c>
      <c r="AD111" s="172">
        <v>0</v>
      </c>
      <c r="AE111" s="172">
        <v>0</v>
      </c>
      <c r="AF111" s="172">
        <v>0</v>
      </c>
      <c r="AG111" s="172">
        <v>0</v>
      </c>
      <c r="AH111" s="172">
        <v>0</v>
      </c>
      <c r="AI111" s="172">
        <v>0</v>
      </c>
      <c r="AJ111" s="172">
        <v>0</v>
      </c>
      <c r="AK111" s="172">
        <v>0</v>
      </c>
      <c r="AL111" s="172">
        <v>0</v>
      </c>
      <c r="AM111" s="172">
        <v>0</v>
      </c>
      <c r="AN111" s="172">
        <v>0</v>
      </c>
      <c r="AO111" s="172">
        <v>0</v>
      </c>
      <c r="AP111" s="172">
        <v>0</v>
      </c>
      <c r="AQ111" s="172">
        <v>0</v>
      </c>
      <c r="AR111" s="172">
        <v>0</v>
      </c>
      <c r="AS111" s="172">
        <v>0</v>
      </c>
      <c r="AT111" s="172">
        <v>0</v>
      </c>
      <c r="AU111" s="172">
        <v>0</v>
      </c>
      <c r="AV111" s="172">
        <v>0</v>
      </c>
      <c r="AW111" s="163">
        <f t="shared" si="81"/>
        <v>0</v>
      </c>
      <c r="AX111" s="59">
        <f ca="1" t="shared" si="121"/>
        <v>0</v>
      </c>
      <c r="AY111" s="29"/>
      <c r="AZ111" s="172">
        <v>0</v>
      </c>
      <c r="BA111" s="59">
        <f ca="1" t="shared" si="122"/>
        <v>0</v>
      </c>
      <c r="BB111" s="172">
        <v>0</v>
      </c>
      <c r="BC111" s="59">
        <f ca="1" t="shared" si="123"/>
        <v>0</v>
      </c>
      <c r="BD111" s="172">
        <v>0</v>
      </c>
      <c r="BE111" s="59">
        <f ca="1" t="shared" si="124"/>
        <v>0</v>
      </c>
      <c r="BF111" s="172">
        <v>0</v>
      </c>
      <c r="BG111" s="59">
        <f ca="1" t="shared" si="125"/>
        <v>0</v>
      </c>
      <c r="BH111" s="29"/>
      <c r="BI111" s="8"/>
      <c r="BJ111" s="8"/>
      <c r="BK111" s="8"/>
      <c r="BL111" s="8"/>
      <c r="BM111" s="8"/>
      <c r="BN111" s="8"/>
      <c r="BO111" s="8"/>
      <c r="BP111" s="8"/>
      <c r="BQ111" s="8"/>
    </row>
    <row r="112" spans="2:69" ht="15">
      <c r="B112" s="287"/>
      <c r="C112" s="180"/>
      <c r="D112" s="181"/>
      <c r="E112" s="181" t="str">
        <f>D111&amp;".1"</f>
        <v>7.8.1</v>
      </c>
      <c r="F112" s="135" t="s">
        <v>68</v>
      </c>
      <c r="G112" s="135"/>
      <c r="H112" s="170"/>
      <c r="I112" s="172">
        <v>0</v>
      </c>
      <c r="J112" s="172">
        <v>0</v>
      </c>
      <c r="K112" s="172">
        <v>0</v>
      </c>
      <c r="L112" s="172">
        <v>0</v>
      </c>
      <c r="M112" s="172">
        <v>0</v>
      </c>
      <c r="N112" s="172">
        <v>0</v>
      </c>
      <c r="O112" s="172">
        <v>0</v>
      </c>
      <c r="P112" s="172">
        <v>0</v>
      </c>
      <c r="Q112" s="172">
        <v>0</v>
      </c>
      <c r="R112" s="172">
        <v>0</v>
      </c>
      <c r="S112" s="172">
        <v>0</v>
      </c>
      <c r="T112" s="172">
        <v>0</v>
      </c>
      <c r="U112" s="172">
        <v>0</v>
      </c>
      <c r="V112" s="172">
        <v>0</v>
      </c>
      <c r="W112" s="172">
        <v>0</v>
      </c>
      <c r="X112" s="172">
        <v>0</v>
      </c>
      <c r="Y112" s="172">
        <v>0</v>
      </c>
      <c r="Z112" s="172">
        <v>0</v>
      </c>
      <c r="AA112" s="172">
        <v>0</v>
      </c>
      <c r="AB112" s="172">
        <v>0</v>
      </c>
      <c r="AC112" s="172">
        <v>0</v>
      </c>
      <c r="AD112" s="172">
        <v>0</v>
      </c>
      <c r="AE112" s="172">
        <v>0</v>
      </c>
      <c r="AF112" s="172">
        <v>0</v>
      </c>
      <c r="AG112" s="172">
        <v>0</v>
      </c>
      <c r="AH112" s="172">
        <v>0</v>
      </c>
      <c r="AI112" s="172">
        <v>0</v>
      </c>
      <c r="AJ112" s="172">
        <v>0</v>
      </c>
      <c r="AK112" s="172">
        <v>0</v>
      </c>
      <c r="AL112" s="172">
        <v>0</v>
      </c>
      <c r="AM112" s="172">
        <v>0</v>
      </c>
      <c r="AN112" s="172">
        <v>0</v>
      </c>
      <c r="AO112" s="172">
        <v>0</v>
      </c>
      <c r="AP112" s="172">
        <v>0</v>
      </c>
      <c r="AQ112" s="172">
        <v>0</v>
      </c>
      <c r="AR112" s="172">
        <v>0</v>
      </c>
      <c r="AS112" s="172">
        <v>0</v>
      </c>
      <c r="AT112" s="172">
        <v>0</v>
      </c>
      <c r="AU112" s="172">
        <v>0</v>
      </c>
      <c r="AV112" s="172">
        <v>0</v>
      </c>
      <c r="AW112" s="163">
        <f t="shared" si="81"/>
        <v>0</v>
      </c>
      <c r="AX112" s="59">
        <f ca="1" t="shared" si="121"/>
        <v>0</v>
      </c>
      <c r="AY112" s="29"/>
      <c r="AZ112" s="172">
        <v>0</v>
      </c>
      <c r="BA112" s="59">
        <f ca="1" t="shared" si="122"/>
        <v>0</v>
      </c>
      <c r="BB112" s="172">
        <v>0</v>
      </c>
      <c r="BC112" s="59">
        <f ca="1" t="shared" si="123"/>
        <v>0</v>
      </c>
      <c r="BD112" s="172">
        <v>0</v>
      </c>
      <c r="BE112" s="59">
        <f ca="1" t="shared" si="124"/>
        <v>0</v>
      </c>
      <c r="BF112" s="172">
        <v>0</v>
      </c>
      <c r="BG112" s="59">
        <f ca="1" t="shared" si="125"/>
        <v>0</v>
      </c>
      <c r="BH112" s="29"/>
      <c r="BI112" s="8"/>
      <c r="BJ112" s="8"/>
      <c r="BK112" s="8"/>
      <c r="BL112" s="8"/>
      <c r="BM112" s="8"/>
      <c r="BN112" s="8"/>
      <c r="BO112" s="8"/>
      <c r="BP112" s="8"/>
      <c r="BQ112" s="8"/>
    </row>
    <row r="113" spans="2:69" ht="15">
      <c r="B113" s="287"/>
      <c r="C113" s="180"/>
      <c r="D113" s="181" t="str">
        <f>$C$96&amp;".9"</f>
        <v>7.9</v>
      </c>
      <c r="E113" s="171" t="s">
        <v>137</v>
      </c>
      <c r="F113" s="135"/>
      <c r="G113" s="135"/>
      <c r="H113" s="170"/>
      <c r="I113" s="172">
        <v>0</v>
      </c>
      <c r="J113" s="172">
        <v>0</v>
      </c>
      <c r="K113" s="172">
        <v>0</v>
      </c>
      <c r="L113" s="172">
        <v>0</v>
      </c>
      <c r="M113" s="172">
        <v>0</v>
      </c>
      <c r="N113" s="172">
        <v>0</v>
      </c>
      <c r="O113" s="172">
        <v>0</v>
      </c>
      <c r="P113" s="172">
        <v>0</v>
      </c>
      <c r="Q113" s="172">
        <v>0</v>
      </c>
      <c r="R113" s="172">
        <v>0</v>
      </c>
      <c r="S113" s="172">
        <v>0</v>
      </c>
      <c r="T113" s="172">
        <v>0</v>
      </c>
      <c r="U113" s="172">
        <v>0</v>
      </c>
      <c r="V113" s="172">
        <v>0</v>
      </c>
      <c r="W113" s="172">
        <v>0</v>
      </c>
      <c r="X113" s="172">
        <v>0</v>
      </c>
      <c r="Y113" s="172">
        <v>0</v>
      </c>
      <c r="Z113" s="172">
        <v>0</v>
      </c>
      <c r="AA113" s="172">
        <v>0</v>
      </c>
      <c r="AB113" s="172">
        <v>0</v>
      </c>
      <c r="AC113" s="172">
        <v>0</v>
      </c>
      <c r="AD113" s="172">
        <v>0</v>
      </c>
      <c r="AE113" s="172">
        <v>0</v>
      </c>
      <c r="AF113" s="172">
        <v>0</v>
      </c>
      <c r="AG113" s="172">
        <v>0</v>
      </c>
      <c r="AH113" s="172">
        <v>0</v>
      </c>
      <c r="AI113" s="172">
        <v>0</v>
      </c>
      <c r="AJ113" s="172">
        <v>0</v>
      </c>
      <c r="AK113" s="172">
        <v>0</v>
      </c>
      <c r="AL113" s="172">
        <v>0</v>
      </c>
      <c r="AM113" s="172">
        <v>0</v>
      </c>
      <c r="AN113" s="172">
        <v>0</v>
      </c>
      <c r="AO113" s="172">
        <v>0</v>
      </c>
      <c r="AP113" s="172">
        <v>0</v>
      </c>
      <c r="AQ113" s="172">
        <v>0</v>
      </c>
      <c r="AR113" s="172">
        <v>0</v>
      </c>
      <c r="AS113" s="172">
        <v>0</v>
      </c>
      <c r="AT113" s="172">
        <v>0</v>
      </c>
      <c r="AU113" s="172">
        <v>0</v>
      </c>
      <c r="AV113" s="172">
        <v>0</v>
      </c>
      <c r="AW113" s="163">
        <f t="shared" si="81"/>
        <v>0</v>
      </c>
      <c r="AX113" s="59">
        <f ca="1" t="shared" si="121"/>
        <v>0</v>
      </c>
      <c r="AY113" s="35"/>
      <c r="AZ113" s="172">
        <v>0</v>
      </c>
      <c r="BA113" s="59">
        <f ca="1" t="shared" si="122"/>
        <v>0</v>
      </c>
      <c r="BB113" s="172">
        <v>0</v>
      </c>
      <c r="BC113" s="59">
        <f ca="1" t="shared" si="123"/>
        <v>0</v>
      </c>
      <c r="BD113" s="172">
        <v>0</v>
      </c>
      <c r="BE113" s="59">
        <f ca="1" t="shared" si="124"/>
        <v>0</v>
      </c>
      <c r="BF113" s="172">
        <v>0</v>
      </c>
      <c r="BG113" s="59">
        <f ca="1" t="shared" si="125"/>
        <v>0</v>
      </c>
      <c r="BH113" s="35"/>
      <c r="BI113" s="7"/>
      <c r="BJ113" s="7"/>
      <c r="BK113" s="7"/>
      <c r="BL113" s="7"/>
      <c r="BM113" s="7"/>
      <c r="BN113" s="7"/>
      <c r="BO113" s="7"/>
      <c r="BP113" s="7"/>
      <c r="BQ113" s="7"/>
    </row>
    <row r="114" spans="2:69" ht="15">
      <c r="B114" s="287"/>
      <c r="C114" s="180"/>
      <c r="D114" s="250"/>
      <c r="E114" s="181" t="str">
        <f>D113&amp;".1"</f>
        <v>7.9.1</v>
      </c>
      <c r="F114" s="135" t="s">
        <v>68</v>
      </c>
      <c r="G114" s="135"/>
      <c r="H114" s="170"/>
      <c r="I114" s="172">
        <v>0</v>
      </c>
      <c r="J114" s="172">
        <v>0</v>
      </c>
      <c r="K114" s="172">
        <v>0</v>
      </c>
      <c r="L114" s="172">
        <v>0</v>
      </c>
      <c r="M114" s="172">
        <v>0</v>
      </c>
      <c r="N114" s="172">
        <v>0</v>
      </c>
      <c r="O114" s="172">
        <v>0</v>
      </c>
      <c r="P114" s="172">
        <v>0</v>
      </c>
      <c r="Q114" s="172">
        <v>0</v>
      </c>
      <c r="R114" s="172">
        <v>0</v>
      </c>
      <c r="S114" s="172">
        <v>0</v>
      </c>
      <c r="T114" s="172">
        <v>0</v>
      </c>
      <c r="U114" s="172">
        <v>0</v>
      </c>
      <c r="V114" s="172">
        <v>0</v>
      </c>
      <c r="W114" s="172">
        <v>0</v>
      </c>
      <c r="X114" s="172">
        <v>0</v>
      </c>
      <c r="Y114" s="172">
        <v>0</v>
      </c>
      <c r="Z114" s="172">
        <v>0</v>
      </c>
      <c r="AA114" s="172">
        <v>0</v>
      </c>
      <c r="AB114" s="172">
        <v>0</v>
      </c>
      <c r="AC114" s="172">
        <v>0</v>
      </c>
      <c r="AD114" s="172">
        <v>0</v>
      </c>
      <c r="AE114" s="172">
        <v>0</v>
      </c>
      <c r="AF114" s="172">
        <v>0</v>
      </c>
      <c r="AG114" s="172">
        <v>0</v>
      </c>
      <c r="AH114" s="172">
        <v>0</v>
      </c>
      <c r="AI114" s="172">
        <v>0</v>
      </c>
      <c r="AJ114" s="172">
        <v>0</v>
      </c>
      <c r="AK114" s="172">
        <v>0</v>
      </c>
      <c r="AL114" s="172">
        <v>0</v>
      </c>
      <c r="AM114" s="172">
        <v>0</v>
      </c>
      <c r="AN114" s="172">
        <v>0</v>
      </c>
      <c r="AO114" s="172">
        <v>0</v>
      </c>
      <c r="AP114" s="172">
        <v>0</v>
      </c>
      <c r="AQ114" s="172">
        <v>0</v>
      </c>
      <c r="AR114" s="172">
        <v>0</v>
      </c>
      <c r="AS114" s="172">
        <v>0</v>
      </c>
      <c r="AT114" s="172">
        <v>0</v>
      </c>
      <c r="AU114" s="172">
        <v>0</v>
      </c>
      <c r="AV114" s="172">
        <v>0</v>
      </c>
      <c r="AW114" s="163">
        <f t="shared" si="81"/>
        <v>0</v>
      </c>
      <c r="AX114" s="59">
        <f ca="1" t="shared" si="121"/>
        <v>0</v>
      </c>
      <c r="AY114" s="29"/>
      <c r="AZ114" s="172">
        <v>0</v>
      </c>
      <c r="BA114" s="59">
        <f ca="1" t="shared" si="122"/>
        <v>0</v>
      </c>
      <c r="BB114" s="172">
        <v>0</v>
      </c>
      <c r="BC114" s="59">
        <f ca="1" t="shared" si="123"/>
        <v>0</v>
      </c>
      <c r="BD114" s="172">
        <v>0</v>
      </c>
      <c r="BE114" s="59">
        <f ca="1" t="shared" si="124"/>
        <v>0</v>
      </c>
      <c r="BF114" s="172">
        <v>0</v>
      </c>
      <c r="BG114" s="59">
        <f ca="1" t="shared" si="125"/>
        <v>0</v>
      </c>
      <c r="BH114" s="29"/>
      <c r="BI114" s="8"/>
      <c r="BJ114" s="8"/>
      <c r="BK114" s="8"/>
      <c r="BL114" s="8"/>
      <c r="BM114" s="8"/>
      <c r="BN114" s="8"/>
      <c r="BO114" s="8"/>
      <c r="BP114" s="8"/>
      <c r="BQ114" s="8"/>
    </row>
    <row r="115" spans="2:69" ht="15">
      <c r="B115" s="287"/>
      <c r="C115" s="180"/>
      <c r="D115" s="181" t="str">
        <f>$C$96&amp;".10"</f>
        <v>7.10</v>
      </c>
      <c r="E115" s="171" t="s">
        <v>138</v>
      </c>
      <c r="F115" s="135"/>
      <c r="G115" s="135"/>
      <c r="H115" s="170"/>
      <c r="I115" s="172">
        <v>0</v>
      </c>
      <c r="J115" s="172">
        <v>0</v>
      </c>
      <c r="K115" s="172">
        <v>0</v>
      </c>
      <c r="L115" s="172">
        <v>0</v>
      </c>
      <c r="M115" s="172">
        <v>0</v>
      </c>
      <c r="N115" s="172">
        <v>0</v>
      </c>
      <c r="O115" s="172">
        <v>0</v>
      </c>
      <c r="P115" s="172">
        <v>0</v>
      </c>
      <c r="Q115" s="172">
        <v>0</v>
      </c>
      <c r="R115" s="172">
        <v>0</v>
      </c>
      <c r="S115" s="172">
        <v>0</v>
      </c>
      <c r="T115" s="172">
        <v>0</v>
      </c>
      <c r="U115" s="172">
        <v>0</v>
      </c>
      <c r="V115" s="172">
        <v>0</v>
      </c>
      <c r="W115" s="172">
        <v>0</v>
      </c>
      <c r="X115" s="172">
        <v>0</v>
      </c>
      <c r="Y115" s="172">
        <v>0</v>
      </c>
      <c r="Z115" s="172">
        <v>0</v>
      </c>
      <c r="AA115" s="172">
        <v>0</v>
      </c>
      <c r="AB115" s="172">
        <v>0</v>
      </c>
      <c r="AC115" s="172">
        <v>0</v>
      </c>
      <c r="AD115" s="172">
        <v>0</v>
      </c>
      <c r="AE115" s="172">
        <v>0</v>
      </c>
      <c r="AF115" s="172">
        <v>0</v>
      </c>
      <c r="AG115" s="172">
        <v>0</v>
      </c>
      <c r="AH115" s="172">
        <v>0</v>
      </c>
      <c r="AI115" s="172">
        <v>0</v>
      </c>
      <c r="AJ115" s="172">
        <v>0</v>
      </c>
      <c r="AK115" s="172">
        <v>0</v>
      </c>
      <c r="AL115" s="172">
        <v>0</v>
      </c>
      <c r="AM115" s="172">
        <v>0</v>
      </c>
      <c r="AN115" s="172">
        <v>0</v>
      </c>
      <c r="AO115" s="172">
        <v>0</v>
      </c>
      <c r="AP115" s="172">
        <v>0</v>
      </c>
      <c r="AQ115" s="172">
        <v>0</v>
      </c>
      <c r="AR115" s="172">
        <v>0</v>
      </c>
      <c r="AS115" s="172">
        <v>0</v>
      </c>
      <c r="AT115" s="172">
        <v>0</v>
      </c>
      <c r="AU115" s="172">
        <v>0</v>
      </c>
      <c r="AV115" s="172">
        <v>0</v>
      </c>
      <c r="AW115" s="163">
        <f t="shared" si="81"/>
        <v>0</v>
      </c>
      <c r="AX115" s="59">
        <f ca="1" t="shared" si="121"/>
        <v>0</v>
      </c>
      <c r="AY115" s="29"/>
      <c r="AZ115" s="172">
        <v>0</v>
      </c>
      <c r="BA115" s="59">
        <f ca="1" t="shared" si="122"/>
        <v>0</v>
      </c>
      <c r="BB115" s="172">
        <v>0</v>
      </c>
      <c r="BC115" s="59">
        <f ca="1" t="shared" si="123"/>
        <v>0</v>
      </c>
      <c r="BD115" s="172">
        <v>0</v>
      </c>
      <c r="BE115" s="59">
        <f ca="1" t="shared" si="124"/>
        <v>0</v>
      </c>
      <c r="BF115" s="172">
        <v>0</v>
      </c>
      <c r="BG115" s="59">
        <f ca="1" t="shared" si="125"/>
        <v>0</v>
      </c>
      <c r="BH115" s="29"/>
      <c r="BI115" s="8"/>
      <c r="BJ115" s="8"/>
      <c r="BK115" s="8"/>
      <c r="BL115" s="8"/>
      <c r="BM115" s="8"/>
      <c r="BN115" s="8"/>
      <c r="BO115" s="8"/>
      <c r="BP115" s="8"/>
      <c r="BQ115" s="8"/>
    </row>
    <row r="116" spans="2:69" ht="15">
      <c r="B116" s="287"/>
      <c r="C116" s="180"/>
      <c r="D116" s="181"/>
      <c r="E116" s="181" t="str">
        <f>D115&amp;".1"</f>
        <v>7.10.1</v>
      </c>
      <c r="F116" s="135" t="s">
        <v>68</v>
      </c>
      <c r="G116" s="135"/>
      <c r="H116" s="170"/>
      <c r="I116" s="172">
        <v>0</v>
      </c>
      <c r="J116" s="172">
        <v>0</v>
      </c>
      <c r="K116" s="172">
        <v>0</v>
      </c>
      <c r="L116" s="172">
        <v>0</v>
      </c>
      <c r="M116" s="172">
        <v>0</v>
      </c>
      <c r="N116" s="172">
        <v>0</v>
      </c>
      <c r="O116" s="172">
        <v>0</v>
      </c>
      <c r="P116" s="172">
        <v>0</v>
      </c>
      <c r="Q116" s="172">
        <v>0</v>
      </c>
      <c r="R116" s="172">
        <v>0</v>
      </c>
      <c r="S116" s="172">
        <v>0</v>
      </c>
      <c r="T116" s="172">
        <v>0</v>
      </c>
      <c r="U116" s="172">
        <v>0</v>
      </c>
      <c r="V116" s="172">
        <v>0</v>
      </c>
      <c r="W116" s="172">
        <v>0</v>
      </c>
      <c r="X116" s="172">
        <v>0</v>
      </c>
      <c r="Y116" s="172">
        <v>0</v>
      </c>
      <c r="Z116" s="172">
        <v>0</v>
      </c>
      <c r="AA116" s="172">
        <v>0</v>
      </c>
      <c r="AB116" s="172">
        <v>0</v>
      </c>
      <c r="AC116" s="172">
        <v>0</v>
      </c>
      <c r="AD116" s="172">
        <v>0</v>
      </c>
      <c r="AE116" s="172">
        <v>0</v>
      </c>
      <c r="AF116" s="172">
        <v>0</v>
      </c>
      <c r="AG116" s="172">
        <v>0</v>
      </c>
      <c r="AH116" s="172">
        <v>0</v>
      </c>
      <c r="AI116" s="172">
        <v>0</v>
      </c>
      <c r="AJ116" s="172">
        <v>0</v>
      </c>
      <c r="AK116" s="172">
        <v>0</v>
      </c>
      <c r="AL116" s="172">
        <v>0</v>
      </c>
      <c r="AM116" s="172">
        <v>0</v>
      </c>
      <c r="AN116" s="172">
        <v>0</v>
      </c>
      <c r="AO116" s="172">
        <v>0</v>
      </c>
      <c r="AP116" s="172">
        <v>0</v>
      </c>
      <c r="AQ116" s="172">
        <v>0</v>
      </c>
      <c r="AR116" s="172">
        <v>0</v>
      </c>
      <c r="AS116" s="172">
        <v>0</v>
      </c>
      <c r="AT116" s="172">
        <v>0</v>
      </c>
      <c r="AU116" s="172">
        <v>0</v>
      </c>
      <c r="AV116" s="172">
        <v>0</v>
      </c>
      <c r="AW116" s="163">
        <f t="shared" si="81"/>
        <v>0</v>
      </c>
      <c r="AX116" s="59">
        <f ca="1" t="shared" si="121"/>
        <v>0</v>
      </c>
      <c r="AY116" s="35"/>
      <c r="AZ116" s="172">
        <v>0</v>
      </c>
      <c r="BA116" s="59">
        <f ca="1" t="shared" si="122"/>
        <v>0</v>
      </c>
      <c r="BB116" s="172">
        <v>0</v>
      </c>
      <c r="BC116" s="59">
        <f ca="1" t="shared" si="123"/>
        <v>0</v>
      </c>
      <c r="BD116" s="172">
        <v>0</v>
      </c>
      <c r="BE116" s="59">
        <f ca="1" t="shared" si="124"/>
        <v>0</v>
      </c>
      <c r="BF116" s="172">
        <v>0</v>
      </c>
      <c r="BG116" s="59">
        <f ca="1" t="shared" si="125"/>
        <v>0</v>
      </c>
      <c r="BH116" s="35"/>
      <c r="BI116" s="7"/>
      <c r="BJ116" s="7"/>
      <c r="BK116" s="7"/>
      <c r="BL116" s="7"/>
      <c r="BM116" s="7"/>
      <c r="BN116" s="7"/>
      <c r="BO116" s="7"/>
      <c r="BP116" s="7"/>
      <c r="BQ116" s="7"/>
    </row>
    <row r="117" spans="2:69" ht="15">
      <c r="B117" s="287"/>
      <c r="C117" s="180"/>
      <c r="D117" s="181" t="str">
        <f>$C$96&amp;".11"</f>
        <v>7.11</v>
      </c>
      <c r="E117" s="171" t="s">
        <v>139</v>
      </c>
      <c r="F117" s="135"/>
      <c r="G117" s="135"/>
      <c r="H117" s="170"/>
      <c r="I117" s="172">
        <v>0</v>
      </c>
      <c r="J117" s="172">
        <v>0</v>
      </c>
      <c r="K117" s="172">
        <v>0</v>
      </c>
      <c r="L117" s="172">
        <v>0</v>
      </c>
      <c r="M117" s="172">
        <v>0</v>
      </c>
      <c r="N117" s="172">
        <v>0</v>
      </c>
      <c r="O117" s="172">
        <v>0</v>
      </c>
      <c r="P117" s="172">
        <v>0</v>
      </c>
      <c r="Q117" s="172">
        <v>0</v>
      </c>
      <c r="R117" s="172">
        <v>0</v>
      </c>
      <c r="S117" s="172">
        <v>0</v>
      </c>
      <c r="T117" s="172">
        <v>0</v>
      </c>
      <c r="U117" s="172">
        <v>0</v>
      </c>
      <c r="V117" s="172">
        <v>0</v>
      </c>
      <c r="W117" s="172">
        <v>0</v>
      </c>
      <c r="X117" s="172">
        <v>0</v>
      </c>
      <c r="Y117" s="172">
        <v>0</v>
      </c>
      <c r="Z117" s="172">
        <v>0</v>
      </c>
      <c r="AA117" s="172">
        <v>0</v>
      </c>
      <c r="AB117" s="172">
        <v>0</v>
      </c>
      <c r="AC117" s="172">
        <v>0</v>
      </c>
      <c r="AD117" s="172">
        <v>0</v>
      </c>
      <c r="AE117" s="172">
        <v>0</v>
      </c>
      <c r="AF117" s="172">
        <v>0</v>
      </c>
      <c r="AG117" s="172">
        <v>0</v>
      </c>
      <c r="AH117" s="172">
        <v>0</v>
      </c>
      <c r="AI117" s="172">
        <v>0</v>
      </c>
      <c r="AJ117" s="172">
        <v>0</v>
      </c>
      <c r="AK117" s="172">
        <v>0</v>
      </c>
      <c r="AL117" s="172">
        <v>0</v>
      </c>
      <c r="AM117" s="172">
        <v>0</v>
      </c>
      <c r="AN117" s="172">
        <v>0</v>
      </c>
      <c r="AO117" s="172">
        <v>0</v>
      </c>
      <c r="AP117" s="172">
        <v>0</v>
      </c>
      <c r="AQ117" s="172">
        <v>0</v>
      </c>
      <c r="AR117" s="172">
        <v>0</v>
      </c>
      <c r="AS117" s="172">
        <v>0</v>
      </c>
      <c r="AT117" s="172">
        <v>0</v>
      </c>
      <c r="AU117" s="172">
        <v>0</v>
      </c>
      <c r="AV117" s="172">
        <v>0</v>
      </c>
      <c r="AW117" s="163">
        <f t="shared" si="81"/>
        <v>0</v>
      </c>
      <c r="AX117" s="59">
        <f ca="1" t="shared" si="121"/>
        <v>0</v>
      </c>
      <c r="AY117" s="35"/>
      <c r="AZ117" s="172">
        <v>0</v>
      </c>
      <c r="BA117" s="59">
        <f ca="1" t="shared" si="122"/>
        <v>0</v>
      </c>
      <c r="BB117" s="172">
        <v>0</v>
      </c>
      <c r="BC117" s="59">
        <f ca="1" t="shared" si="123"/>
        <v>0</v>
      </c>
      <c r="BD117" s="172">
        <v>0</v>
      </c>
      <c r="BE117" s="59">
        <f ca="1" t="shared" si="124"/>
        <v>0</v>
      </c>
      <c r="BF117" s="172">
        <v>0</v>
      </c>
      <c r="BG117" s="59">
        <f ca="1" t="shared" si="125"/>
        <v>0</v>
      </c>
      <c r="BH117" s="35"/>
      <c r="BI117" s="7"/>
      <c r="BJ117" s="7"/>
      <c r="BK117" s="7"/>
      <c r="BL117" s="7"/>
      <c r="BM117" s="7"/>
      <c r="BN117" s="7"/>
      <c r="BO117" s="7"/>
      <c r="BP117" s="7"/>
      <c r="BQ117" s="7"/>
    </row>
    <row r="118" spans="2:69" ht="15">
      <c r="B118" s="287"/>
      <c r="C118" s="180"/>
      <c r="D118" s="181"/>
      <c r="E118" s="181" t="str">
        <f>D117&amp;".1"</f>
        <v>7.11.1</v>
      </c>
      <c r="F118" s="135" t="s">
        <v>68</v>
      </c>
      <c r="G118" s="135"/>
      <c r="H118" s="170"/>
      <c r="I118" s="172">
        <v>0</v>
      </c>
      <c r="J118" s="172">
        <v>0</v>
      </c>
      <c r="K118" s="172">
        <v>0</v>
      </c>
      <c r="L118" s="172">
        <v>0</v>
      </c>
      <c r="M118" s="172">
        <v>0</v>
      </c>
      <c r="N118" s="172">
        <v>0</v>
      </c>
      <c r="O118" s="172">
        <v>0</v>
      </c>
      <c r="P118" s="172">
        <v>0</v>
      </c>
      <c r="Q118" s="172">
        <v>0</v>
      </c>
      <c r="R118" s="172">
        <v>0</v>
      </c>
      <c r="S118" s="172">
        <v>0</v>
      </c>
      <c r="T118" s="172">
        <v>0</v>
      </c>
      <c r="U118" s="172">
        <v>0</v>
      </c>
      <c r="V118" s="172">
        <v>0</v>
      </c>
      <c r="W118" s="172">
        <v>0</v>
      </c>
      <c r="X118" s="172">
        <v>0</v>
      </c>
      <c r="Y118" s="172">
        <v>0</v>
      </c>
      <c r="Z118" s="172">
        <v>0</v>
      </c>
      <c r="AA118" s="172">
        <v>0</v>
      </c>
      <c r="AB118" s="172">
        <v>0</v>
      </c>
      <c r="AC118" s="172">
        <v>0</v>
      </c>
      <c r="AD118" s="172">
        <v>0</v>
      </c>
      <c r="AE118" s="172">
        <v>0</v>
      </c>
      <c r="AF118" s="172">
        <v>0</v>
      </c>
      <c r="AG118" s="172">
        <v>0</v>
      </c>
      <c r="AH118" s="172">
        <v>0</v>
      </c>
      <c r="AI118" s="172">
        <v>0</v>
      </c>
      <c r="AJ118" s="172">
        <v>0</v>
      </c>
      <c r="AK118" s="172">
        <v>0</v>
      </c>
      <c r="AL118" s="172">
        <v>0</v>
      </c>
      <c r="AM118" s="172">
        <v>0</v>
      </c>
      <c r="AN118" s="172">
        <v>0</v>
      </c>
      <c r="AO118" s="172">
        <v>0</v>
      </c>
      <c r="AP118" s="172">
        <v>0</v>
      </c>
      <c r="AQ118" s="172">
        <v>0</v>
      </c>
      <c r="AR118" s="172">
        <v>0</v>
      </c>
      <c r="AS118" s="172">
        <v>0</v>
      </c>
      <c r="AT118" s="172">
        <v>0</v>
      </c>
      <c r="AU118" s="172">
        <v>0</v>
      </c>
      <c r="AV118" s="172">
        <v>0</v>
      </c>
      <c r="AW118" s="163">
        <f t="shared" si="81"/>
        <v>0</v>
      </c>
      <c r="AX118" s="59">
        <f ca="1" t="shared" si="121"/>
        <v>0</v>
      </c>
      <c r="AY118" s="29"/>
      <c r="AZ118" s="172">
        <v>0</v>
      </c>
      <c r="BA118" s="59">
        <f ca="1" t="shared" si="122"/>
        <v>0</v>
      </c>
      <c r="BB118" s="172">
        <v>0</v>
      </c>
      <c r="BC118" s="59">
        <f ca="1" t="shared" si="123"/>
        <v>0</v>
      </c>
      <c r="BD118" s="172">
        <v>0</v>
      </c>
      <c r="BE118" s="59">
        <f ca="1" t="shared" si="124"/>
        <v>0</v>
      </c>
      <c r="BF118" s="172">
        <v>0</v>
      </c>
      <c r="BG118" s="59">
        <f ca="1" t="shared" si="125"/>
        <v>0</v>
      </c>
      <c r="BH118" s="29"/>
      <c r="BI118" s="8"/>
      <c r="BJ118" s="8"/>
      <c r="BK118" s="8"/>
      <c r="BL118" s="8"/>
      <c r="BM118" s="8"/>
      <c r="BN118" s="8"/>
      <c r="BO118" s="8"/>
      <c r="BP118" s="8"/>
      <c r="BQ118" s="8"/>
    </row>
    <row r="119" spans="2:69" ht="15">
      <c r="B119" s="287"/>
      <c r="C119" s="180"/>
      <c r="D119" s="181" t="str">
        <f>$C$96&amp;".12"</f>
        <v>7.12</v>
      </c>
      <c r="E119" s="171" t="s">
        <v>140</v>
      </c>
      <c r="F119" s="135"/>
      <c r="G119" s="135"/>
      <c r="H119" s="170"/>
      <c r="I119" s="172">
        <v>0</v>
      </c>
      <c r="J119" s="172">
        <v>0</v>
      </c>
      <c r="K119" s="172">
        <v>0</v>
      </c>
      <c r="L119" s="172">
        <v>0</v>
      </c>
      <c r="M119" s="172">
        <v>0</v>
      </c>
      <c r="N119" s="172">
        <v>0</v>
      </c>
      <c r="O119" s="172">
        <v>0</v>
      </c>
      <c r="P119" s="172">
        <v>0</v>
      </c>
      <c r="Q119" s="172">
        <v>0</v>
      </c>
      <c r="R119" s="172">
        <v>0</v>
      </c>
      <c r="S119" s="172">
        <v>0</v>
      </c>
      <c r="T119" s="172">
        <v>0</v>
      </c>
      <c r="U119" s="172">
        <v>0</v>
      </c>
      <c r="V119" s="172">
        <v>0</v>
      </c>
      <c r="W119" s="172">
        <v>0</v>
      </c>
      <c r="X119" s="172">
        <v>0</v>
      </c>
      <c r="Y119" s="172">
        <v>0</v>
      </c>
      <c r="Z119" s="172">
        <v>0</v>
      </c>
      <c r="AA119" s="172">
        <v>0</v>
      </c>
      <c r="AB119" s="172">
        <v>0</v>
      </c>
      <c r="AC119" s="172">
        <v>0</v>
      </c>
      <c r="AD119" s="172">
        <v>0</v>
      </c>
      <c r="AE119" s="172">
        <v>0</v>
      </c>
      <c r="AF119" s="172">
        <v>0</v>
      </c>
      <c r="AG119" s="172">
        <v>0</v>
      </c>
      <c r="AH119" s="172">
        <v>0</v>
      </c>
      <c r="AI119" s="172">
        <v>0</v>
      </c>
      <c r="AJ119" s="172">
        <v>0</v>
      </c>
      <c r="AK119" s="172">
        <v>0</v>
      </c>
      <c r="AL119" s="172">
        <v>0</v>
      </c>
      <c r="AM119" s="172">
        <v>0</v>
      </c>
      <c r="AN119" s="172">
        <v>0</v>
      </c>
      <c r="AO119" s="172">
        <v>0</v>
      </c>
      <c r="AP119" s="172">
        <v>0</v>
      </c>
      <c r="AQ119" s="172">
        <v>0</v>
      </c>
      <c r="AR119" s="172">
        <v>0</v>
      </c>
      <c r="AS119" s="172">
        <v>0</v>
      </c>
      <c r="AT119" s="172">
        <v>0</v>
      </c>
      <c r="AU119" s="172">
        <v>0</v>
      </c>
      <c r="AV119" s="172">
        <v>0</v>
      </c>
      <c r="AW119" s="163">
        <f t="shared" si="81"/>
        <v>0</v>
      </c>
      <c r="AX119" s="59">
        <f ca="1" t="shared" si="121"/>
        <v>0</v>
      </c>
      <c r="AY119" s="29"/>
      <c r="AZ119" s="172">
        <v>0</v>
      </c>
      <c r="BA119" s="59">
        <f ca="1" t="shared" si="122"/>
        <v>0</v>
      </c>
      <c r="BB119" s="172">
        <v>0</v>
      </c>
      <c r="BC119" s="59">
        <f ca="1" t="shared" si="123"/>
        <v>0</v>
      </c>
      <c r="BD119" s="172">
        <v>0</v>
      </c>
      <c r="BE119" s="59">
        <f ca="1" t="shared" si="124"/>
        <v>0</v>
      </c>
      <c r="BF119" s="172">
        <v>0</v>
      </c>
      <c r="BG119" s="59">
        <f ca="1" t="shared" si="125"/>
        <v>0</v>
      </c>
      <c r="BH119" s="29"/>
      <c r="BI119" s="8"/>
      <c r="BJ119" s="8"/>
      <c r="BK119" s="8"/>
      <c r="BL119" s="8"/>
      <c r="BM119" s="8"/>
      <c r="BN119" s="8"/>
      <c r="BO119" s="8"/>
      <c r="BP119" s="8"/>
      <c r="BQ119" s="8"/>
    </row>
    <row r="120" spans="2:69" ht="15">
      <c r="B120" s="287"/>
      <c r="C120" s="180"/>
      <c r="D120" s="181"/>
      <c r="E120" s="181" t="str">
        <f>D119&amp;".1"</f>
        <v>7.12.1</v>
      </c>
      <c r="F120" s="135" t="s">
        <v>68</v>
      </c>
      <c r="G120" s="135"/>
      <c r="H120" s="170"/>
      <c r="I120" s="172">
        <v>0</v>
      </c>
      <c r="J120" s="172">
        <v>0</v>
      </c>
      <c r="K120" s="172">
        <v>0</v>
      </c>
      <c r="L120" s="172">
        <v>0</v>
      </c>
      <c r="M120" s="172">
        <v>0</v>
      </c>
      <c r="N120" s="172">
        <v>0</v>
      </c>
      <c r="O120" s="172">
        <v>0</v>
      </c>
      <c r="P120" s="172">
        <v>0</v>
      </c>
      <c r="Q120" s="172">
        <v>0</v>
      </c>
      <c r="R120" s="172">
        <v>0</v>
      </c>
      <c r="S120" s="172">
        <v>0</v>
      </c>
      <c r="T120" s="172">
        <v>0</v>
      </c>
      <c r="U120" s="172">
        <v>0</v>
      </c>
      <c r="V120" s="172">
        <v>0</v>
      </c>
      <c r="W120" s="172">
        <v>0</v>
      </c>
      <c r="X120" s="172">
        <v>0</v>
      </c>
      <c r="Y120" s="172">
        <v>0</v>
      </c>
      <c r="Z120" s="172">
        <v>0</v>
      </c>
      <c r="AA120" s="172">
        <v>0</v>
      </c>
      <c r="AB120" s="172">
        <v>0</v>
      </c>
      <c r="AC120" s="172">
        <v>0</v>
      </c>
      <c r="AD120" s="172">
        <v>0</v>
      </c>
      <c r="AE120" s="172">
        <v>0</v>
      </c>
      <c r="AF120" s="172">
        <v>0</v>
      </c>
      <c r="AG120" s="172">
        <v>0</v>
      </c>
      <c r="AH120" s="172">
        <v>0</v>
      </c>
      <c r="AI120" s="172">
        <v>0</v>
      </c>
      <c r="AJ120" s="172">
        <v>0</v>
      </c>
      <c r="AK120" s="172">
        <v>0</v>
      </c>
      <c r="AL120" s="172">
        <v>0</v>
      </c>
      <c r="AM120" s="172">
        <v>0</v>
      </c>
      <c r="AN120" s="172">
        <v>0</v>
      </c>
      <c r="AO120" s="172">
        <v>0</v>
      </c>
      <c r="AP120" s="172">
        <v>0</v>
      </c>
      <c r="AQ120" s="172">
        <v>0</v>
      </c>
      <c r="AR120" s="172">
        <v>0</v>
      </c>
      <c r="AS120" s="172">
        <v>0</v>
      </c>
      <c r="AT120" s="172">
        <v>0</v>
      </c>
      <c r="AU120" s="172">
        <v>0</v>
      </c>
      <c r="AV120" s="172">
        <v>0</v>
      </c>
      <c r="AW120" s="163">
        <f t="shared" si="81"/>
        <v>0</v>
      </c>
      <c r="AX120" s="59">
        <f ca="1" t="shared" si="121"/>
        <v>0</v>
      </c>
      <c r="AY120" s="35"/>
      <c r="AZ120" s="172">
        <v>0</v>
      </c>
      <c r="BA120" s="59">
        <f ca="1" t="shared" si="122"/>
        <v>0</v>
      </c>
      <c r="BB120" s="172">
        <v>0</v>
      </c>
      <c r="BC120" s="59">
        <f ca="1" t="shared" si="123"/>
        <v>0</v>
      </c>
      <c r="BD120" s="172">
        <v>0</v>
      </c>
      <c r="BE120" s="59">
        <f ca="1" t="shared" si="124"/>
        <v>0</v>
      </c>
      <c r="BF120" s="172">
        <v>0</v>
      </c>
      <c r="BG120" s="59">
        <f ca="1" t="shared" si="125"/>
        <v>0</v>
      </c>
      <c r="BH120" s="35"/>
      <c r="BI120" s="7"/>
      <c r="BJ120" s="7"/>
      <c r="BK120" s="7"/>
      <c r="BL120" s="7"/>
      <c r="BM120" s="7"/>
      <c r="BN120" s="7"/>
      <c r="BO120" s="7"/>
      <c r="BP120" s="7"/>
      <c r="BQ120" s="7"/>
    </row>
    <row r="121" spans="2:69" ht="15">
      <c r="B121" s="287" t="s">
        <v>47</v>
      </c>
      <c r="C121" s="176">
        <f>C96+1</f>
        <v>8</v>
      </c>
      <c r="D121" s="177"/>
      <c r="E121" s="162" t="s">
        <v>644</v>
      </c>
      <c r="F121" s="18"/>
      <c r="G121" s="18"/>
      <c r="H121" s="18"/>
      <c r="I121" s="163">
        <f aca="true" t="shared" si="126" ref="I121">SUM(I122:I145)</f>
        <v>0</v>
      </c>
      <c r="J121" s="163">
        <f aca="true" t="shared" si="127" ref="J121:AV121">SUM(J122:J145)</f>
        <v>0</v>
      </c>
      <c r="K121" s="163">
        <f t="shared" si="127"/>
        <v>0</v>
      </c>
      <c r="L121" s="163">
        <f t="shared" si="127"/>
        <v>0</v>
      </c>
      <c r="M121" s="163">
        <f t="shared" si="127"/>
        <v>0</v>
      </c>
      <c r="N121" s="163">
        <f t="shared" si="127"/>
        <v>0</v>
      </c>
      <c r="O121" s="163">
        <f t="shared" si="127"/>
        <v>0</v>
      </c>
      <c r="P121" s="163">
        <f t="shared" si="127"/>
        <v>0</v>
      </c>
      <c r="Q121" s="163">
        <f t="shared" si="127"/>
        <v>0</v>
      </c>
      <c r="R121" s="163">
        <f t="shared" si="127"/>
        <v>0</v>
      </c>
      <c r="S121" s="163">
        <f t="shared" si="127"/>
        <v>0</v>
      </c>
      <c r="T121" s="163">
        <f t="shared" si="127"/>
        <v>0</v>
      </c>
      <c r="U121" s="163">
        <f t="shared" si="127"/>
        <v>0</v>
      </c>
      <c r="V121" s="163">
        <f t="shared" si="127"/>
        <v>0</v>
      </c>
      <c r="W121" s="163">
        <f t="shared" si="127"/>
        <v>0</v>
      </c>
      <c r="X121" s="163">
        <f t="shared" si="127"/>
        <v>0</v>
      </c>
      <c r="Y121" s="163">
        <f t="shared" si="127"/>
        <v>0</v>
      </c>
      <c r="Z121" s="163">
        <f t="shared" si="127"/>
        <v>0</v>
      </c>
      <c r="AA121" s="163">
        <f t="shared" si="127"/>
        <v>0</v>
      </c>
      <c r="AB121" s="163">
        <f t="shared" si="127"/>
        <v>0</v>
      </c>
      <c r="AC121" s="163">
        <f t="shared" si="127"/>
        <v>0</v>
      </c>
      <c r="AD121" s="163">
        <f t="shared" si="127"/>
        <v>0</v>
      </c>
      <c r="AE121" s="163">
        <f t="shared" si="127"/>
        <v>0</v>
      </c>
      <c r="AF121" s="163">
        <f t="shared" si="127"/>
        <v>0</v>
      </c>
      <c r="AG121" s="163">
        <f t="shared" si="127"/>
        <v>0</v>
      </c>
      <c r="AH121" s="163">
        <f t="shared" si="127"/>
        <v>0</v>
      </c>
      <c r="AI121" s="163">
        <f t="shared" si="127"/>
        <v>0</v>
      </c>
      <c r="AJ121" s="163">
        <f t="shared" si="127"/>
        <v>0</v>
      </c>
      <c r="AK121" s="163">
        <f t="shared" si="127"/>
        <v>0</v>
      </c>
      <c r="AL121" s="163">
        <f t="shared" si="127"/>
        <v>0</v>
      </c>
      <c r="AM121" s="163">
        <f t="shared" si="127"/>
        <v>0</v>
      </c>
      <c r="AN121" s="163">
        <f t="shared" si="127"/>
        <v>0</v>
      </c>
      <c r="AO121" s="163">
        <f t="shared" si="127"/>
        <v>0</v>
      </c>
      <c r="AP121" s="163">
        <f t="shared" si="127"/>
        <v>0</v>
      </c>
      <c r="AQ121" s="163">
        <f t="shared" si="127"/>
        <v>0</v>
      </c>
      <c r="AR121" s="163">
        <f t="shared" si="127"/>
        <v>0</v>
      </c>
      <c r="AS121" s="163">
        <f t="shared" si="127"/>
        <v>0</v>
      </c>
      <c r="AT121" s="163">
        <f t="shared" si="127"/>
        <v>0</v>
      </c>
      <c r="AU121" s="163">
        <f t="shared" si="127"/>
        <v>0</v>
      </c>
      <c r="AV121" s="163">
        <f t="shared" si="127"/>
        <v>0</v>
      </c>
      <c r="AW121" s="163">
        <f aca="true" t="shared" si="128" ref="AW121:AW129">SUM(I121:AV121)</f>
        <v>0</v>
      </c>
      <c r="AX121" s="59">
        <f ca="1" t="shared" si="121"/>
        <v>0</v>
      </c>
      <c r="AY121" s="29"/>
      <c r="AZ121" s="163">
        <f aca="true" t="shared" si="129" ref="AZ121:BB121">SUM(AZ122:AZ145)</f>
        <v>0</v>
      </c>
      <c r="BA121" s="59">
        <f ca="1" t="shared" si="122"/>
        <v>0</v>
      </c>
      <c r="BB121" s="163">
        <f t="shared" si="129"/>
        <v>0</v>
      </c>
      <c r="BC121" s="59">
        <f ca="1" t="shared" si="123"/>
        <v>0</v>
      </c>
      <c r="BD121" s="163">
        <f aca="true" t="shared" si="130" ref="BD121">SUM(BD122:BD145)</f>
        <v>0</v>
      </c>
      <c r="BE121" s="59">
        <f ca="1" t="shared" si="124"/>
        <v>0</v>
      </c>
      <c r="BF121" s="163">
        <f aca="true" t="shared" si="131" ref="BF121">SUM(BF122:BF145)</f>
        <v>0</v>
      </c>
      <c r="BG121" s="59">
        <f ca="1" t="shared" si="125"/>
        <v>0</v>
      </c>
      <c r="BH121" s="29"/>
      <c r="BI121" s="8"/>
      <c r="BJ121" s="8"/>
      <c r="BK121" s="8"/>
      <c r="BL121" s="8"/>
      <c r="BM121" s="8"/>
      <c r="BN121" s="8"/>
      <c r="BO121" s="8"/>
      <c r="BP121" s="8"/>
      <c r="BQ121" s="8"/>
    </row>
    <row r="122" spans="2:69" ht="15">
      <c r="B122" s="287"/>
      <c r="C122" s="180"/>
      <c r="D122" s="181">
        <v>8.4</v>
      </c>
      <c r="E122" s="170" t="s">
        <v>142</v>
      </c>
      <c r="F122" s="244"/>
      <c r="H122" s="240"/>
      <c r="I122" s="172">
        <v>0</v>
      </c>
      <c r="J122" s="172">
        <v>0</v>
      </c>
      <c r="K122" s="172">
        <v>0</v>
      </c>
      <c r="L122" s="172">
        <v>0</v>
      </c>
      <c r="M122" s="172">
        <v>0</v>
      </c>
      <c r="N122" s="172">
        <v>0</v>
      </c>
      <c r="O122" s="172">
        <v>0</v>
      </c>
      <c r="P122" s="172">
        <v>0</v>
      </c>
      <c r="Q122" s="172">
        <v>0</v>
      </c>
      <c r="R122" s="172">
        <v>0</v>
      </c>
      <c r="S122" s="172">
        <v>0</v>
      </c>
      <c r="T122" s="172">
        <v>0</v>
      </c>
      <c r="U122" s="172">
        <v>0</v>
      </c>
      <c r="V122" s="172">
        <v>0</v>
      </c>
      <c r="W122" s="172">
        <v>0</v>
      </c>
      <c r="X122" s="172">
        <v>0</v>
      </c>
      <c r="Y122" s="172">
        <v>0</v>
      </c>
      <c r="Z122" s="172">
        <v>0</v>
      </c>
      <c r="AA122" s="172">
        <v>0</v>
      </c>
      <c r="AB122" s="172">
        <v>0</v>
      </c>
      <c r="AC122" s="172">
        <v>0</v>
      </c>
      <c r="AD122" s="172">
        <v>0</v>
      </c>
      <c r="AE122" s="172">
        <v>0</v>
      </c>
      <c r="AF122" s="172">
        <v>0</v>
      </c>
      <c r="AG122" s="172">
        <v>0</v>
      </c>
      <c r="AH122" s="172">
        <v>0</v>
      </c>
      <c r="AI122" s="172">
        <v>0</v>
      </c>
      <c r="AJ122" s="172">
        <v>0</v>
      </c>
      <c r="AK122" s="172">
        <v>0</v>
      </c>
      <c r="AL122" s="172">
        <v>0</v>
      </c>
      <c r="AM122" s="172">
        <v>0</v>
      </c>
      <c r="AN122" s="172">
        <v>0</v>
      </c>
      <c r="AO122" s="172">
        <v>0</v>
      </c>
      <c r="AP122" s="172">
        <v>0</v>
      </c>
      <c r="AQ122" s="172">
        <v>0</v>
      </c>
      <c r="AR122" s="172">
        <v>0</v>
      </c>
      <c r="AS122" s="172">
        <v>0</v>
      </c>
      <c r="AT122" s="172">
        <v>0</v>
      </c>
      <c r="AU122" s="172">
        <v>0</v>
      </c>
      <c r="AV122" s="172">
        <v>0</v>
      </c>
      <c r="AW122" s="163">
        <f t="shared" si="128"/>
        <v>0</v>
      </c>
      <c r="AX122" s="59">
        <f ca="1" t="shared" si="121"/>
        <v>0</v>
      </c>
      <c r="AY122" s="35"/>
      <c r="AZ122" s="172">
        <v>0</v>
      </c>
      <c r="BA122" s="59">
        <f ca="1" t="shared" si="122"/>
        <v>0</v>
      </c>
      <c r="BB122" s="172">
        <v>0</v>
      </c>
      <c r="BC122" s="59">
        <f ca="1" t="shared" si="123"/>
        <v>0</v>
      </c>
      <c r="BD122" s="172">
        <v>0</v>
      </c>
      <c r="BE122" s="59">
        <f ca="1" t="shared" si="124"/>
        <v>0</v>
      </c>
      <c r="BF122" s="172">
        <v>0</v>
      </c>
      <c r="BG122" s="59">
        <f ca="1" t="shared" si="125"/>
        <v>0</v>
      </c>
      <c r="BH122" s="35"/>
      <c r="BI122" s="7"/>
      <c r="BJ122" s="7"/>
      <c r="BK122" s="7"/>
      <c r="BL122" s="7"/>
      <c r="BM122" s="7"/>
      <c r="BN122" s="7"/>
      <c r="BO122" s="7"/>
      <c r="BP122" s="7"/>
      <c r="BQ122" s="7"/>
    </row>
    <row r="123" spans="2:69" ht="15">
      <c r="B123" s="287"/>
      <c r="C123" s="180"/>
      <c r="D123" s="181"/>
      <c r="E123" s="170" t="str">
        <f>D122&amp;".1"</f>
        <v>8.4.1</v>
      </c>
      <c r="F123" s="244" t="s">
        <v>68</v>
      </c>
      <c r="H123" s="240"/>
      <c r="I123" s="172">
        <v>0</v>
      </c>
      <c r="J123" s="172">
        <v>0</v>
      </c>
      <c r="K123" s="172">
        <v>0</v>
      </c>
      <c r="L123" s="172">
        <v>0</v>
      </c>
      <c r="M123" s="172">
        <v>0</v>
      </c>
      <c r="N123" s="172">
        <v>0</v>
      </c>
      <c r="O123" s="172">
        <v>0</v>
      </c>
      <c r="P123" s="172">
        <v>0</v>
      </c>
      <c r="Q123" s="172">
        <v>0</v>
      </c>
      <c r="R123" s="172">
        <v>0</v>
      </c>
      <c r="S123" s="172">
        <v>0</v>
      </c>
      <c r="T123" s="172">
        <v>0</v>
      </c>
      <c r="U123" s="172">
        <v>0</v>
      </c>
      <c r="V123" s="172">
        <v>0</v>
      </c>
      <c r="W123" s="172">
        <v>0</v>
      </c>
      <c r="X123" s="172">
        <v>0</v>
      </c>
      <c r="Y123" s="172">
        <v>0</v>
      </c>
      <c r="Z123" s="172">
        <v>0</v>
      </c>
      <c r="AA123" s="172">
        <v>0</v>
      </c>
      <c r="AB123" s="172">
        <v>0</v>
      </c>
      <c r="AC123" s="172">
        <v>0</v>
      </c>
      <c r="AD123" s="172">
        <v>0</v>
      </c>
      <c r="AE123" s="172">
        <v>0</v>
      </c>
      <c r="AF123" s="172">
        <v>0</v>
      </c>
      <c r="AG123" s="172">
        <v>0</v>
      </c>
      <c r="AH123" s="172">
        <v>0</v>
      </c>
      <c r="AI123" s="172">
        <v>0</v>
      </c>
      <c r="AJ123" s="172">
        <v>0</v>
      </c>
      <c r="AK123" s="172">
        <v>0</v>
      </c>
      <c r="AL123" s="172">
        <v>0</v>
      </c>
      <c r="AM123" s="172">
        <v>0</v>
      </c>
      <c r="AN123" s="172">
        <v>0</v>
      </c>
      <c r="AO123" s="172">
        <v>0</v>
      </c>
      <c r="AP123" s="172">
        <v>0</v>
      </c>
      <c r="AQ123" s="172">
        <v>0</v>
      </c>
      <c r="AR123" s="172">
        <v>0</v>
      </c>
      <c r="AS123" s="172">
        <v>0</v>
      </c>
      <c r="AT123" s="172">
        <v>0</v>
      </c>
      <c r="AU123" s="172">
        <v>0</v>
      </c>
      <c r="AV123" s="172">
        <v>0</v>
      </c>
      <c r="AW123" s="163">
        <f t="shared" si="128"/>
        <v>0</v>
      </c>
      <c r="AX123" s="59">
        <f ca="1" t="shared" si="121"/>
        <v>0</v>
      </c>
      <c r="AY123" s="29"/>
      <c r="AZ123" s="172">
        <v>0</v>
      </c>
      <c r="BA123" s="59">
        <f ca="1" t="shared" si="122"/>
        <v>0</v>
      </c>
      <c r="BB123" s="172">
        <v>0</v>
      </c>
      <c r="BC123" s="59">
        <f ca="1" t="shared" si="123"/>
        <v>0</v>
      </c>
      <c r="BD123" s="172">
        <v>0</v>
      </c>
      <c r="BE123" s="59">
        <f ca="1" t="shared" si="124"/>
        <v>0</v>
      </c>
      <c r="BF123" s="172">
        <v>0</v>
      </c>
      <c r="BG123" s="59">
        <f ca="1" t="shared" si="125"/>
        <v>0</v>
      </c>
      <c r="BH123" s="29"/>
      <c r="BI123" s="8"/>
      <c r="BJ123" s="8"/>
      <c r="BK123" s="8"/>
      <c r="BL123" s="8"/>
      <c r="BM123" s="8"/>
      <c r="BN123" s="8"/>
      <c r="BO123" s="8"/>
      <c r="BP123" s="8"/>
      <c r="BQ123" s="8"/>
    </row>
    <row r="124" spans="2:69" ht="15">
      <c r="B124" s="287"/>
      <c r="C124" s="180"/>
      <c r="D124" s="181">
        <v>8.5</v>
      </c>
      <c r="E124" s="170" t="s">
        <v>143</v>
      </c>
      <c r="F124" s="244"/>
      <c r="H124" s="240"/>
      <c r="I124" s="172">
        <v>0</v>
      </c>
      <c r="J124" s="172">
        <v>0</v>
      </c>
      <c r="K124" s="172">
        <v>0</v>
      </c>
      <c r="L124" s="172">
        <v>0</v>
      </c>
      <c r="M124" s="172">
        <v>0</v>
      </c>
      <c r="N124" s="172">
        <v>0</v>
      </c>
      <c r="O124" s="172">
        <v>0</v>
      </c>
      <c r="P124" s="172">
        <v>0</v>
      </c>
      <c r="Q124" s="172">
        <v>0</v>
      </c>
      <c r="R124" s="172">
        <v>0</v>
      </c>
      <c r="S124" s="172">
        <v>0</v>
      </c>
      <c r="T124" s="172">
        <v>0</v>
      </c>
      <c r="U124" s="172">
        <v>0</v>
      </c>
      <c r="V124" s="172">
        <v>0</v>
      </c>
      <c r="W124" s="172">
        <v>0</v>
      </c>
      <c r="X124" s="172">
        <v>0</v>
      </c>
      <c r="Y124" s="172">
        <v>0</v>
      </c>
      <c r="Z124" s="172">
        <v>0</v>
      </c>
      <c r="AA124" s="172">
        <v>0</v>
      </c>
      <c r="AB124" s="172">
        <v>0</v>
      </c>
      <c r="AC124" s="172">
        <v>0</v>
      </c>
      <c r="AD124" s="172">
        <v>0</v>
      </c>
      <c r="AE124" s="172">
        <v>0</v>
      </c>
      <c r="AF124" s="172">
        <v>0</v>
      </c>
      <c r="AG124" s="172">
        <v>0</v>
      </c>
      <c r="AH124" s="172">
        <v>0</v>
      </c>
      <c r="AI124" s="172">
        <v>0</v>
      </c>
      <c r="AJ124" s="172">
        <v>0</v>
      </c>
      <c r="AK124" s="172">
        <v>0</v>
      </c>
      <c r="AL124" s="172">
        <v>0</v>
      </c>
      <c r="AM124" s="172">
        <v>0</v>
      </c>
      <c r="AN124" s="172">
        <v>0</v>
      </c>
      <c r="AO124" s="172">
        <v>0</v>
      </c>
      <c r="AP124" s="172">
        <v>0</v>
      </c>
      <c r="AQ124" s="172">
        <v>0</v>
      </c>
      <c r="AR124" s="172">
        <v>0</v>
      </c>
      <c r="AS124" s="172">
        <v>0</v>
      </c>
      <c r="AT124" s="172">
        <v>0</v>
      </c>
      <c r="AU124" s="172">
        <v>0</v>
      </c>
      <c r="AV124" s="172">
        <v>0</v>
      </c>
      <c r="AW124" s="163">
        <f t="shared" si="128"/>
        <v>0</v>
      </c>
      <c r="AX124" s="59">
        <f ca="1" t="shared" si="121"/>
        <v>0</v>
      </c>
      <c r="AY124" s="29"/>
      <c r="AZ124" s="172">
        <v>0</v>
      </c>
      <c r="BA124" s="59">
        <f ca="1" t="shared" si="122"/>
        <v>0</v>
      </c>
      <c r="BB124" s="172">
        <v>0</v>
      </c>
      <c r="BC124" s="59">
        <f ca="1" t="shared" si="123"/>
        <v>0</v>
      </c>
      <c r="BD124" s="172">
        <v>0</v>
      </c>
      <c r="BE124" s="59">
        <f ca="1" t="shared" si="124"/>
        <v>0</v>
      </c>
      <c r="BF124" s="172">
        <v>0</v>
      </c>
      <c r="BG124" s="59">
        <f ca="1" t="shared" si="125"/>
        <v>0</v>
      </c>
      <c r="BH124" s="29"/>
      <c r="BI124" s="8"/>
      <c r="BJ124" s="8"/>
      <c r="BK124" s="8"/>
      <c r="BL124" s="8"/>
      <c r="BM124" s="8"/>
      <c r="BN124" s="8"/>
      <c r="BO124" s="8"/>
      <c r="BP124" s="8"/>
      <c r="BQ124" s="8"/>
    </row>
    <row r="125" spans="2:69" ht="15">
      <c r="B125" s="287"/>
      <c r="C125" s="180"/>
      <c r="D125" s="181"/>
      <c r="E125" s="170" t="str">
        <f>D124&amp;".1"</f>
        <v>8.5.1</v>
      </c>
      <c r="F125" s="244" t="s">
        <v>68</v>
      </c>
      <c r="H125" s="240"/>
      <c r="I125" s="172">
        <v>0</v>
      </c>
      <c r="J125" s="172">
        <v>0</v>
      </c>
      <c r="K125" s="172">
        <v>0</v>
      </c>
      <c r="L125" s="172">
        <v>0</v>
      </c>
      <c r="M125" s="172">
        <v>0</v>
      </c>
      <c r="N125" s="172">
        <v>0</v>
      </c>
      <c r="O125" s="172">
        <v>0</v>
      </c>
      <c r="P125" s="172">
        <v>0</v>
      </c>
      <c r="Q125" s="172">
        <v>0</v>
      </c>
      <c r="R125" s="172">
        <v>0</v>
      </c>
      <c r="S125" s="172">
        <v>0</v>
      </c>
      <c r="T125" s="172">
        <v>0</v>
      </c>
      <c r="U125" s="172">
        <v>0</v>
      </c>
      <c r="V125" s="172">
        <v>0</v>
      </c>
      <c r="W125" s="172">
        <v>0</v>
      </c>
      <c r="X125" s="172">
        <v>0</v>
      </c>
      <c r="Y125" s="172">
        <v>0</v>
      </c>
      <c r="Z125" s="172">
        <v>0</v>
      </c>
      <c r="AA125" s="172">
        <v>0</v>
      </c>
      <c r="AB125" s="172">
        <v>0</v>
      </c>
      <c r="AC125" s="172">
        <v>0</v>
      </c>
      <c r="AD125" s="172">
        <v>0</v>
      </c>
      <c r="AE125" s="172">
        <v>0</v>
      </c>
      <c r="AF125" s="172">
        <v>0</v>
      </c>
      <c r="AG125" s="172">
        <v>0</v>
      </c>
      <c r="AH125" s="172">
        <v>0</v>
      </c>
      <c r="AI125" s="172">
        <v>0</v>
      </c>
      <c r="AJ125" s="172">
        <v>0</v>
      </c>
      <c r="AK125" s="172">
        <v>0</v>
      </c>
      <c r="AL125" s="172">
        <v>0</v>
      </c>
      <c r="AM125" s="172">
        <v>0</v>
      </c>
      <c r="AN125" s="172">
        <v>0</v>
      </c>
      <c r="AO125" s="172">
        <v>0</v>
      </c>
      <c r="AP125" s="172">
        <v>0</v>
      </c>
      <c r="AQ125" s="172">
        <v>0</v>
      </c>
      <c r="AR125" s="172">
        <v>0</v>
      </c>
      <c r="AS125" s="172">
        <v>0</v>
      </c>
      <c r="AT125" s="172">
        <v>0</v>
      </c>
      <c r="AU125" s="172">
        <v>0</v>
      </c>
      <c r="AV125" s="172">
        <v>0</v>
      </c>
      <c r="AW125" s="163">
        <f t="shared" si="128"/>
        <v>0</v>
      </c>
      <c r="AX125" s="59">
        <f ca="1" t="shared" si="121"/>
        <v>0</v>
      </c>
      <c r="AY125" s="29"/>
      <c r="AZ125" s="172">
        <v>0</v>
      </c>
      <c r="BA125" s="59">
        <f ca="1" t="shared" si="122"/>
        <v>0</v>
      </c>
      <c r="BB125" s="172">
        <v>0</v>
      </c>
      <c r="BC125" s="59">
        <f ca="1" t="shared" si="123"/>
        <v>0</v>
      </c>
      <c r="BD125" s="172">
        <v>0</v>
      </c>
      <c r="BE125" s="59">
        <f ca="1" t="shared" si="124"/>
        <v>0</v>
      </c>
      <c r="BF125" s="172">
        <v>0</v>
      </c>
      <c r="BG125" s="59">
        <f ca="1" t="shared" si="125"/>
        <v>0</v>
      </c>
      <c r="BH125" s="29"/>
      <c r="BI125" s="8"/>
      <c r="BJ125" s="8"/>
      <c r="BK125" s="8"/>
      <c r="BL125" s="8"/>
      <c r="BM125" s="8"/>
      <c r="BN125" s="8"/>
      <c r="BO125" s="8"/>
      <c r="BP125" s="8"/>
      <c r="BQ125" s="8"/>
    </row>
    <row r="126" spans="2:69" ht="15">
      <c r="B126" s="287"/>
      <c r="C126" s="180"/>
      <c r="D126" s="181">
        <v>8.6</v>
      </c>
      <c r="E126" s="170" t="s">
        <v>144</v>
      </c>
      <c r="F126" s="244"/>
      <c r="H126" s="240"/>
      <c r="I126" s="172">
        <v>0</v>
      </c>
      <c r="J126" s="172">
        <v>0</v>
      </c>
      <c r="K126" s="172">
        <v>0</v>
      </c>
      <c r="L126" s="172">
        <v>0</v>
      </c>
      <c r="M126" s="172">
        <v>0</v>
      </c>
      <c r="N126" s="172">
        <v>0</v>
      </c>
      <c r="O126" s="172">
        <v>0</v>
      </c>
      <c r="P126" s="172">
        <v>0</v>
      </c>
      <c r="Q126" s="172">
        <v>0</v>
      </c>
      <c r="R126" s="172">
        <v>0</v>
      </c>
      <c r="S126" s="172">
        <v>0</v>
      </c>
      <c r="T126" s="172">
        <v>0</v>
      </c>
      <c r="U126" s="172">
        <v>0</v>
      </c>
      <c r="V126" s="172">
        <v>0</v>
      </c>
      <c r="W126" s="172">
        <v>0</v>
      </c>
      <c r="X126" s="172">
        <v>0</v>
      </c>
      <c r="Y126" s="172">
        <v>0</v>
      </c>
      <c r="Z126" s="172">
        <v>0</v>
      </c>
      <c r="AA126" s="172">
        <v>0</v>
      </c>
      <c r="AB126" s="172">
        <v>0</v>
      </c>
      <c r="AC126" s="172">
        <v>0</v>
      </c>
      <c r="AD126" s="172">
        <v>0</v>
      </c>
      <c r="AE126" s="172">
        <v>0</v>
      </c>
      <c r="AF126" s="172">
        <v>0</v>
      </c>
      <c r="AG126" s="172">
        <v>0</v>
      </c>
      <c r="AH126" s="172">
        <v>0</v>
      </c>
      <c r="AI126" s="172">
        <v>0</v>
      </c>
      <c r="AJ126" s="172">
        <v>0</v>
      </c>
      <c r="AK126" s="172">
        <v>0</v>
      </c>
      <c r="AL126" s="172">
        <v>0</v>
      </c>
      <c r="AM126" s="172">
        <v>0</v>
      </c>
      <c r="AN126" s="172">
        <v>0</v>
      </c>
      <c r="AO126" s="172">
        <v>0</v>
      </c>
      <c r="AP126" s="172">
        <v>0</v>
      </c>
      <c r="AQ126" s="172">
        <v>0</v>
      </c>
      <c r="AR126" s="172">
        <v>0</v>
      </c>
      <c r="AS126" s="172">
        <v>0</v>
      </c>
      <c r="AT126" s="172">
        <v>0</v>
      </c>
      <c r="AU126" s="172">
        <v>0</v>
      </c>
      <c r="AV126" s="172">
        <v>0</v>
      </c>
      <c r="AW126" s="163">
        <f t="shared" si="128"/>
        <v>0</v>
      </c>
      <c r="AX126" s="59">
        <f ca="1" t="shared" si="121"/>
        <v>0</v>
      </c>
      <c r="AY126" s="29"/>
      <c r="AZ126" s="172">
        <v>0</v>
      </c>
      <c r="BA126" s="59">
        <f ca="1" t="shared" si="122"/>
        <v>0</v>
      </c>
      <c r="BB126" s="172">
        <v>0</v>
      </c>
      <c r="BC126" s="59">
        <f ca="1" t="shared" si="123"/>
        <v>0</v>
      </c>
      <c r="BD126" s="172">
        <v>0</v>
      </c>
      <c r="BE126" s="59">
        <f ca="1" t="shared" si="124"/>
        <v>0</v>
      </c>
      <c r="BF126" s="172">
        <v>0</v>
      </c>
      <c r="BG126" s="59">
        <f ca="1" t="shared" si="125"/>
        <v>0</v>
      </c>
      <c r="BH126" s="29"/>
      <c r="BI126" s="8"/>
      <c r="BJ126" s="8"/>
      <c r="BK126" s="8"/>
      <c r="BL126" s="8"/>
      <c r="BM126" s="8"/>
      <c r="BN126" s="8"/>
      <c r="BO126" s="8"/>
      <c r="BP126" s="8"/>
      <c r="BQ126" s="8"/>
    </row>
    <row r="127" spans="2:69" ht="15">
      <c r="B127" s="287"/>
      <c r="C127" s="180"/>
      <c r="D127" s="181"/>
      <c r="E127" s="170" t="str">
        <f>D126&amp;".1"</f>
        <v>8.6.1</v>
      </c>
      <c r="F127" s="244" t="s">
        <v>68</v>
      </c>
      <c r="H127" s="240"/>
      <c r="I127" s="172">
        <v>0</v>
      </c>
      <c r="J127" s="172">
        <v>0</v>
      </c>
      <c r="K127" s="172">
        <v>0</v>
      </c>
      <c r="L127" s="172">
        <v>0</v>
      </c>
      <c r="M127" s="172">
        <v>0</v>
      </c>
      <c r="N127" s="172">
        <v>0</v>
      </c>
      <c r="O127" s="172">
        <v>0</v>
      </c>
      <c r="P127" s="172">
        <v>0</v>
      </c>
      <c r="Q127" s="172">
        <v>0</v>
      </c>
      <c r="R127" s="172">
        <v>0</v>
      </c>
      <c r="S127" s="172">
        <v>0</v>
      </c>
      <c r="T127" s="172">
        <v>0</v>
      </c>
      <c r="U127" s="172">
        <v>0</v>
      </c>
      <c r="V127" s="172">
        <v>0</v>
      </c>
      <c r="W127" s="172">
        <v>0</v>
      </c>
      <c r="X127" s="172">
        <v>0</v>
      </c>
      <c r="Y127" s="172">
        <v>0</v>
      </c>
      <c r="Z127" s="172">
        <v>0</v>
      </c>
      <c r="AA127" s="172">
        <v>0</v>
      </c>
      <c r="AB127" s="172">
        <v>0</v>
      </c>
      <c r="AC127" s="172">
        <v>0</v>
      </c>
      <c r="AD127" s="172">
        <v>0</v>
      </c>
      <c r="AE127" s="172">
        <v>0</v>
      </c>
      <c r="AF127" s="172">
        <v>0</v>
      </c>
      <c r="AG127" s="172">
        <v>0</v>
      </c>
      <c r="AH127" s="172">
        <v>0</v>
      </c>
      <c r="AI127" s="172">
        <v>0</v>
      </c>
      <c r="AJ127" s="172">
        <v>0</v>
      </c>
      <c r="AK127" s="172">
        <v>0</v>
      </c>
      <c r="AL127" s="172">
        <v>0</v>
      </c>
      <c r="AM127" s="172">
        <v>0</v>
      </c>
      <c r="AN127" s="172">
        <v>0</v>
      </c>
      <c r="AO127" s="172">
        <v>0</v>
      </c>
      <c r="AP127" s="172">
        <v>0</v>
      </c>
      <c r="AQ127" s="172">
        <v>0</v>
      </c>
      <c r="AR127" s="172">
        <v>0</v>
      </c>
      <c r="AS127" s="172">
        <v>0</v>
      </c>
      <c r="AT127" s="172">
        <v>0</v>
      </c>
      <c r="AU127" s="172">
        <v>0</v>
      </c>
      <c r="AV127" s="172">
        <v>0</v>
      </c>
      <c r="AW127" s="163">
        <f t="shared" si="128"/>
        <v>0</v>
      </c>
      <c r="AX127" s="59">
        <f ca="1" t="shared" si="121"/>
        <v>0</v>
      </c>
      <c r="AY127" s="29"/>
      <c r="AZ127" s="172">
        <v>0</v>
      </c>
      <c r="BA127" s="59">
        <f ca="1" t="shared" si="122"/>
        <v>0</v>
      </c>
      <c r="BB127" s="172">
        <v>0</v>
      </c>
      <c r="BC127" s="59">
        <f ca="1" t="shared" si="123"/>
        <v>0</v>
      </c>
      <c r="BD127" s="172">
        <v>0</v>
      </c>
      <c r="BE127" s="59">
        <f ca="1" t="shared" si="124"/>
        <v>0</v>
      </c>
      <c r="BF127" s="172">
        <v>0</v>
      </c>
      <c r="BG127" s="59">
        <f ca="1" t="shared" si="125"/>
        <v>0</v>
      </c>
      <c r="BH127" s="29"/>
      <c r="BI127" s="8"/>
      <c r="BJ127" s="8"/>
      <c r="BK127" s="8"/>
      <c r="BL127" s="8"/>
      <c r="BM127" s="8"/>
      <c r="BN127" s="8"/>
      <c r="BO127" s="8"/>
      <c r="BP127" s="8"/>
      <c r="BQ127" s="8"/>
    </row>
    <row r="128" spans="2:69" ht="15">
      <c r="B128" s="287"/>
      <c r="C128" s="180"/>
      <c r="D128" s="181">
        <v>8.7</v>
      </c>
      <c r="E128" s="170" t="s">
        <v>67</v>
      </c>
      <c r="F128" s="244"/>
      <c r="H128" s="240"/>
      <c r="I128" s="172">
        <v>0</v>
      </c>
      <c r="J128" s="172">
        <v>0</v>
      </c>
      <c r="K128" s="172">
        <v>0</v>
      </c>
      <c r="L128" s="172">
        <v>0</v>
      </c>
      <c r="M128" s="172">
        <v>0</v>
      </c>
      <c r="N128" s="172">
        <v>0</v>
      </c>
      <c r="O128" s="172">
        <v>0</v>
      </c>
      <c r="P128" s="172">
        <v>0</v>
      </c>
      <c r="Q128" s="172">
        <v>0</v>
      </c>
      <c r="R128" s="172">
        <v>0</v>
      </c>
      <c r="S128" s="172">
        <v>0</v>
      </c>
      <c r="T128" s="172">
        <v>0</v>
      </c>
      <c r="U128" s="172">
        <v>0</v>
      </c>
      <c r="V128" s="172">
        <v>0</v>
      </c>
      <c r="W128" s="172">
        <v>0</v>
      </c>
      <c r="X128" s="172">
        <v>0</v>
      </c>
      <c r="Y128" s="172">
        <v>0</v>
      </c>
      <c r="Z128" s="172">
        <v>0</v>
      </c>
      <c r="AA128" s="172">
        <v>0</v>
      </c>
      <c r="AB128" s="172">
        <v>0</v>
      </c>
      <c r="AC128" s="172">
        <v>0</v>
      </c>
      <c r="AD128" s="172">
        <v>0</v>
      </c>
      <c r="AE128" s="172">
        <v>0</v>
      </c>
      <c r="AF128" s="172">
        <v>0</v>
      </c>
      <c r="AG128" s="172">
        <v>0</v>
      </c>
      <c r="AH128" s="172">
        <v>0</v>
      </c>
      <c r="AI128" s="172">
        <v>0</v>
      </c>
      <c r="AJ128" s="172">
        <v>0</v>
      </c>
      <c r="AK128" s="172">
        <v>0</v>
      </c>
      <c r="AL128" s="172">
        <v>0</v>
      </c>
      <c r="AM128" s="172">
        <v>0</v>
      </c>
      <c r="AN128" s="172">
        <v>0</v>
      </c>
      <c r="AO128" s="172">
        <v>0</v>
      </c>
      <c r="AP128" s="172">
        <v>0</v>
      </c>
      <c r="AQ128" s="172">
        <v>0</v>
      </c>
      <c r="AR128" s="172">
        <v>0</v>
      </c>
      <c r="AS128" s="172">
        <v>0</v>
      </c>
      <c r="AT128" s="172">
        <v>0</v>
      </c>
      <c r="AU128" s="172">
        <v>0</v>
      </c>
      <c r="AV128" s="172">
        <v>0</v>
      </c>
      <c r="AW128" s="163">
        <f t="shared" si="128"/>
        <v>0</v>
      </c>
      <c r="AX128" s="59">
        <f ca="1" t="shared" si="121"/>
        <v>0</v>
      </c>
      <c r="AY128" s="29"/>
      <c r="AZ128" s="172">
        <v>0</v>
      </c>
      <c r="BA128" s="59">
        <f ca="1" t="shared" si="122"/>
        <v>0</v>
      </c>
      <c r="BB128" s="172">
        <v>0</v>
      </c>
      <c r="BC128" s="59">
        <f ca="1" t="shared" si="123"/>
        <v>0</v>
      </c>
      <c r="BD128" s="172">
        <v>0</v>
      </c>
      <c r="BE128" s="59">
        <f ca="1" t="shared" si="124"/>
        <v>0</v>
      </c>
      <c r="BF128" s="172">
        <v>0</v>
      </c>
      <c r="BG128" s="59">
        <f ca="1" t="shared" si="125"/>
        <v>0</v>
      </c>
      <c r="BH128" s="29"/>
      <c r="BI128" s="8"/>
      <c r="BJ128" s="8"/>
      <c r="BK128" s="8"/>
      <c r="BL128" s="8"/>
      <c r="BM128" s="8"/>
      <c r="BN128" s="8"/>
      <c r="BO128" s="8"/>
      <c r="BP128" s="8"/>
      <c r="BQ128" s="8"/>
    </row>
    <row r="129" spans="2:69" ht="15">
      <c r="B129" s="287"/>
      <c r="C129" s="180"/>
      <c r="D129" s="181"/>
      <c r="E129" s="170" t="str">
        <f>D128&amp;".1"</f>
        <v>8.7.1</v>
      </c>
      <c r="F129" s="244" t="s">
        <v>68</v>
      </c>
      <c r="H129" s="240"/>
      <c r="I129" s="172">
        <v>0</v>
      </c>
      <c r="J129" s="172">
        <v>0</v>
      </c>
      <c r="K129" s="172">
        <v>0</v>
      </c>
      <c r="L129" s="172">
        <v>0</v>
      </c>
      <c r="M129" s="172">
        <v>0</v>
      </c>
      <c r="N129" s="172">
        <v>0</v>
      </c>
      <c r="O129" s="172">
        <v>0</v>
      </c>
      <c r="P129" s="172">
        <v>0</v>
      </c>
      <c r="Q129" s="172">
        <v>0</v>
      </c>
      <c r="R129" s="172">
        <v>0</v>
      </c>
      <c r="S129" s="172">
        <v>0</v>
      </c>
      <c r="T129" s="172">
        <v>0</v>
      </c>
      <c r="U129" s="172">
        <v>0</v>
      </c>
      <c r="V129" s="172">
        <v>0</v>
      </c>
      <c r="W129" s="172">
        <v>0</v>
      </c>
      <c r="X129" s="172">
        <v>0</v>
      </c>
      <c r="Y129" s="172">
        <v>0</v>
      </c>
      <c r="Z129" s="172">
        <v>0</v>
      </c>
      <c r="AA129" s="172">
        <v>0</v>
      </c>
      <c r="AB129" s="172">
        <v>0</v>
      </c>
      <c r="AC129" s="172">
        <v>0</v>
      </c>
      <c r="AD129" s="172">
        <v>0</v>
      </c>
      <c r="AE129" s="172">
        <v>0</v>
      </c>
      <c r="AF129" s="172">
        <v>0</v>
      </c>
      <c r="AG129" s="172">
        <v>0</v>
      </c>
      <c r="AH129" s="172">
        <v>0</v>
      </c>
      <c r="AI129" s="172">
        <v>0</v>
      </c>
      <c r="AJ129" s="172">
        <v>0</v>
      </c>
      <c r="AK129" s="172">
        <v>0</v>
      </c>
      <c r="AL129" s="172">
        <v>0</v>
      </c>
      <c r="AM129" s="172">
        <v>0</v>
      </c>
      <c r="AN129" s="172">
        <v>0</v>
      </c>
      <c r="AO129" s="172">
        <v>0</v>
      </c>
      <c r="AP129" s="172">
        <v>0</v>
      </c>
      <c r="AQ129" s="172">
        <v>0</v>
      </c>
      <c r="AR129" s="172">
        <v>0</v>
      </c>
      <c r="AS129" s="172">
        <v>0</v>
      </c>
      <c r="AT129" s="172">
        <v>0</v>
      </c>
      <c r="AU129" s="172">
        <v>0</v>
      </c>
      <c r="AV129" s="172">
        <v>0</v>
      </c>
      <c r="AW129" s="163">
        <f t="shared" si="128"/>
        <v>0</v>
      </c>
      <c r="AX129" s="59">
        <f ca="1" t="shared" si="121"/>
        <v>0</v>
      </c>
      <c r="AY129" s="29"/>
      <c r="AZ129" s="172">
        <v>0</v>
      </c>
      <c r="BA129" s="59">
        <f ca="1" t="shared" si="122"/>
        <v>0</v>
      </c>
      <c r="BB129" s="172">
        <v>0</v>
      </c>
      <c r="BC129" s="59">
        <f ca="1" t="shared" si="123"/>
        <v>0</v>
      </c>
      <c r="BD129" s="172">
        <v>0</v>
      </c>
      <c r="BE129" s="59">
        <f ca="1" t="shared" si="124"/>
        <v>0</v>
      </c>
      <c r="BF129" s="172">
        <v>0</v>
      </c>
      <c r="BG129" s="59">
        <f ca="1" t="shared" si="125"/>
        <v>0</v>
      </c>
      <c r="BH129" s="29"/>
      <c r="BI129" s="8"/>
      <c r="BJ129" s="8"/>
      <c r="BK129" s="8"/>
      <c r="BL129" s="8"/>
      <c r="BM129" s="8"/>
      <c r="BN129" s="8"/>
      <c r="BO129" s="8"/>
      <c r="BP129" s="8"/>
      <c r="BQ129" s="8"/>
    </row>
    <row r="130" spans="2:69" ht="15">
      <c r="B130" s="287" t="s">
        <v>47</v>
      </c>
      <c r="C130" s="176">
        <f>C121+1</f>
        <v>9</v>
      </c>
      <c r="D130" s="177"/>
      <c r="E130" s="162" t="s">
        <v>645</v>
      </c>
      <c r="F130" s="162"/>
      <c r="G130" s="18"/>
      <c r="H130" s="18"/>
      <c r="I130" s="163">
        <f aca="true" t="shared" si="132" ref="I130:AV130">SUM(I131:I132,I141,I144,I147,I160,I163:I164)</f>
        <v>0</v>
      </c>
      <c r="J130" s="163">
        <f t="shared" si="132"/>
        <v>0</v>
      </c>
      <c r="K130" s="163">
        <f t="shared" si="132"/>
        <v>0</v>
      </c>
      <c r="L130" s="163">
        <f t="shared" si="132"/>
        <v>0</v>
      </c>
      <c r="M130" s="163">
        <f t="shared" si="132"/>
        <v>0</v>
      </c>
      <c r="N130" s="163">
        <f t="shared" si="132"/>
        <v>0</v>
      </c>
      <c r="O130" s="163">
        <f t="shared" si="132"/>
        <v>0</v>
      </c>
      <c r="P130" s="163">
        <f t="shared" si="132"/>
        <v>0</v>
      </c>
      <c r="Q130" s="163">
        <f t="shared" si="132"/>
        <v>0</v>
      </c>
      <c r="R130" s="163">
        <f t="shared" si="132"/>
        <v>0</v>
      </c>
      <c r="S130" s="163">
        <f t="shared" si="132"/>
        <v>0</v>
      </c>
      <c r="T130" s="163">
        <f t="shared" si="132"/>
        <v>0</v>
      </c>
      <c r="U130" s="163">
        <f t="shared" si="132"/>
        <v>0</v>
      </c>
      <c r="V130" s="163">
        <f t="shared" si="132"/>
        <v>0</v>
      </c>
      <c r="W130" s="163">
        <f t="shared" si="132"/>
        <v>0</v>
      </c>
      <c r="X130" s="163">
        <f t="shared" si="132"/>
        <v>0</v>
      </c>
      <c r="Y130" s="163">
        <f t="shared" si="132"/>
        <v>0</v>
      </c>
      <c r="Z130" s="163">
        <f t="shared" si="132"/>
        <v>0</v>
      </c>
      <c r="AA130" s="163">
        <f t="shared" si="132"/>
        <v>0</v>
      </c>
      <c r="AB130" s="163">
        <f t="shared" si="132"/>
        <v>0</v>
      </c>
      <c r="AC130" s="163">
        <f t="shared" si="132"/>
        <v>0</v>
      </c>
      <c r="AD130" s="163">
        <f t="shared" si="132"/>
        <v>0</v>
      </c>
      <c r="AE130" s="163">
        <f t="shared" si="132"/>
        <v>0</v>
      </c>
      <c r="AF130" s="163">
        <f t="shared" si="132"/>
        <v>0</v>
      </c>
      <c r="AG130" s="163">
        <f t="shared" si="132"/>
        <v>0</v>
      </c>
      <c r="AH130" s="163">
        <f t="shared" si="132"/>
        <v>0</v>
      </c>
      <c r="AI130" s="163">
        <f t="shared" si="132"/>
        <v>0</v>
      </c>
      <c r="AJ130" s="163">
        <f t="shared" si="132"/>
        <v>0</v>
      </c>
      <c r="AK130" s="163">
        <f t="shared" si="132"/>
        <v>0</v>
      </c>
      <c r="AL130" s="163">
        <f t="shared" si="132"/>
        <v>0</v>
      </c>
      <c r="AM130" s="163">
        <f t="shared" si="132"/>
        <v>0</v>
      </c>
      <c r="AN130" s="163">
        <f t="shared" si="132"/>
        <v>0</v>
      </c>
      <c r="AO130" s="163">
        <f t="shared" si="132"/>
        <v>0</v>
      </c>
      <c r="AP130" s="163">
        <f t="shared" si="132"/>
        <v>0</v>
      </c>
      <c r="AQ130" s="163">
        <f t="shared" si="132"/>
        <v>0</v>
      </c>
      <c r="AR130" s="163">
        <f t="shared" si="132"/>
        <v>0</v>
      </c>
      <c r="AS130" s="163">
        <f t="shared" si="132"/>
        <v>0</v>
      </c>
      <c r="AT130" s="163">
        <f t="shared" si="132"/>
        <v>0</v>
      </c>
      <c r="AU130" s="163">
        <f t="shared" si="132"/>
        <v>0</v>
      </c>
      <c r="AV130" s="163">
        <f t="shared" si="132"/>
        <v>0</v>
      </c>
      <c r="AW130" s="163">
        <f aca="true" t="shared" si="133" ref="AW130:AW188">SUM(I130:AV130)</f>
        <v>0</v>
      </c>
      <c r="AX130" s="59">
        <f ca="1" t="shared" si="121"/>
        <v>0</v>
      </c>
      <c r="AY130" s="29"/>
      <c r="AZ130" s="163">
        <f>SUM(AZ131:AZ132,AZ141,AZ144,AZ147,AZ160,AZ163:AZ164)</f>
        <v>0</v>
      </c>
      <c r="BA130" s="59">
        <f ca="1" t="shared" si="122"/>
        <v>0</v>
      </c>
      <c r="BB130" s="163">
        <f>SUM(BB131:BB132,BB141,BB144,BB147,BB160,BB163:BB164)</f>
        <v>0</v>
      </c>
      <c r="BC130" s="59">
        <f ca="1" t="shared" si="123"/>
        <v>0</v>
      </c>
      <c r="BD130" s="163">
        <f>SUM(BD131:BD132,BD141,BD144,BD147,BD160,BD163:BD164)</f>
        <v>0</v>
      </c>
      <c r="BE130" s="59">
        <f ca="1" t="shared" si="124"/>
        <v>0</v>
      </c>
      <c r="BF130" s="163">
        <f>SUM(BF131:BF132,BF141,BF144,BF147,BF160,BF163:BF164)</f>
        <v>0</v>
      </c>
      <c r="BG130" s="59">
        <f ca="1" t="shared" si="125"/>
        <v>0</v>
      </c>
      <c r="BH130" s="29"/>
      <c r="BI130" s="8"/>
      <c r="BJ130" s="8"/>
      <c r="BK130" s="8"/>
      <c r="BL130" s="8"/>
      <c r="BM130" s="8"/>
      <c r="BN130" s="8"/>
      <c r="BO130" s="8"/>
      <c r="BP130" s="8"/>
      <c r="BQ130" s="8"/>
    </row>
    <row r="131" spans="2:69" ht="15">
      <c r="B131" s="287"/>
      <c r="C131" s="180"/>
      <c r="D131" s="181" t="str">
        <f>C130&amp;".1"</f>
        <v>9.1</v>
      </c>
      <c r="E131" s="170" t="s">
        <v>146</v>
      </c>
      <c r="F131" s="135"/>
      <c r="G131" s="170"/>
      <c r="H131" s="170"/>
      <c r="I131" s="178">
        <v>0</v>
      </c>
      <c r="J131" s="178">
        <v>0</v>
      </c>
      <c r="K131" s="178">
        <v>0</v>
      </c>
      <c r="L131" s="178">
        <v>0</v>
      </c>
      <c r="M131" s="178">
        <v>0</v>
      </c>
      <c r="N131" s="178">
        <v>0</v>
      </c>
      <c r="O131" s="178">
        <v>0</v>
      </c>
      <c r="P131" s="178">
        <v>0</v>
      </c>
      <c r="Q131" s="178">
        <v>0</v>
      </c>
      <c r="R131" s="178">
        <v>0</v>
      </c>
      <c r="S131" s="178">
        <v>0</v>
      </c>
      <c r="T131" s="178">
        <v>0</v>
      </c>
      <c r="U131" s="178">
        <v>0</v>
      </c>
      <c r="V131" s="178">
        <v>0</v>
      </c>
      <c r="W131" s="178">
        <v>0</v>
      </c>
      <c r="X131" s="178">
        <v>0</v>
      </c>
      <c r="Y131" s="178">
        <v>0</v>
      </c>
      <c r="Z131" s="178">
        <v>0</v>
      </c>
      <c r="AA131" s="178">
        <v>0</v>
      </c>
      <c r="AB131" s="178">
        <v>0</v>
      </c>
      <c r="AC131" s="178">
        <v>0</v>
      </c>
      <c r="AD131" s="178">
        <v>0</v>
      </c>
      <c r="AE131" s="178">
        <v>0</v>
      </c>
      <c r="AF131" s="178">
        <v>0</v>
      </c>
      <c r="AG131" s="178">
        <v>0</v>
      </c>
      <c r="AH131" s="178">
        <v>0</v>
      </c>
      <c r="AI131" s="178">
        <v>0</v>
      </c>
      <c r="AJ131" s="178">
        <v>0</v>
      </c>
      <c r="AK131" s="178">
        <v>0</v>
      </c>
      <c r="AL131" s="178">
        <v>0</v>
      </c>
      <c r="AM131" s="178">
        <v>0</v>
      </c>
      <c r="AN131" s="178">
        <v>0</v>
      </c>
      <c r="AO131" s="178">
        <v>0</v>
      </c>
      <c r="AP131" s="178">
        <v>0</v>
      </c>
      <c r="AQ131" s="178">
        <v>0</v>
      </c>
      <c r="AR131" s="178">
        <v>0</v>
      </c>
      <c r="AS131" s="178">
        <v>0</v>
      </c>
      <c r="AT131" s="178">
        <v>0</v>
      </c>
      <c r="AU131" s="178">
        <v>0</v>
      </c>
      <c r="AV131" s="178">
        <v>0</v>
      </c>
      <c r="AW131" s="163">
        <f t="shared" si="133"/>
        <v>0</v>
      </c>
      <c r="AX131" s="59">
        <f ca="1" t="shared" si="121"/>
        <v>0</v>
      </c>
      <c r="AY131" s="29"/>
      <c r="AZ131" s="178">
        <v>0</v>
      </c>
      <c r="BA131" s="59">
        <f ca="1" t="shared" si="122"/>
        <v>0</v>
      </c>
      <c r="BB131" s="178">
        <v>0</v>
      </c>
      <c r="BC131" s="59">
        <f ca="1" t="shared" si="123"/>
        <v>0</v>
      </c>
      <c r="BD131" s="178">
        <v>0</v>
      </c>
      <c r="BE131" s="59">
        <f ca="1" t="shared" si="124"/>
        <v>0</v>
      </c>
      <c r="BF131" s="178">
        <v>0</v>
      </c>
      <c r="BG131" s="59">
        <f ca="1" t="shared" si="125"/>
        <v>0</v>
      </c>
      <c r="BH131" s="29"/>
      <c r="BI131" s="8"/>
      <c r="BJ131" s="8"/>
      <c r="BK131" s="8"/>
      <c r="BL131" s="8"/>
      <c r="BM131" s="8"/>
      <c r="BN131" s="8"/>
      <c r="BO131" s="8"/>
      <c r="BP131" s="8"/>
      <c r="BQ131" s="8"/>
    </row>
    <row r="132" spans="2:69" ht="15">
      <c r="B132" s="287"/>
      <c r="C132" s="180"/>
      <c r="D132" s="181" t="str">
        <f>C130&amp;".2"</f>
        <v>9.2</v>
      </c>
      <c r="E132" s="171" t="s">
        <v>147</v>
      </c>
      <c r="F132" s="135"/>
      <c r="G132" s="170"/>
      <c r="H132" s="170"/>
      <c r="I132" s="178">
        <f>SUM(I133,I137)</f>
        <v>0</v>
      </c>
      <c r="J132" s="178">
        <f aca="true" t="shared" si="134" ref="J132:AV132">SUM(J133,J137)</f>
        <v>0</v>
      </c>
      <c r="K132" s="178">
        <f t="shared" si="134"/>
        <v>0</v>
      </c>
      <c r="L132" s="178">
        <f t="shared" si="134"/>
        <v>0</v>
      </c>
      <c r="M132" s="178">
        <f t="shared" si="134"/>
        <v>0</v>
      </c>
      <c r="N132" s="178">
        <f t="shared" si="134"/>
        <v>0</v>
      </c>
      <c r="O132" s="178">
        <f t="shared" si="134"/>
        <v>0</v>
      </c>
      <c r="P132" s="178">
        <f t="shared" si="134"/>
        <v>0</v>
      </c>
      <c r="Q132" s="178">
        <f t="shared" si="134"/>
        <v>0</v>
      </c>
      <c r="R132" s="178">
        <f t="shared" si="134"/>
        <v>0</v>
      </c>
      <c r="S132" s="178">
        <f t="shared" si="134"/>
        <v>0</v>
      </c>
      <c r="T132" s="178">
        <f t="shared" si="134"/>
        <v>0</v>
      </c>
      <c r="U132" s="178">
        <f t="shared" si="134"/>
        <v>0</v>
      </c>
      <c r="V132" s="178">
        <f t="shared" si="134"/>
        <v>0</v>
      </c>
      <c r="W132" s="178">
        <f t="shared" si="134"/>
        <v>0</v>
      </c>
      <c r="X132" s="178">
        <f t="shared" si="134"/>
        <v>0</v>
      </c>
      <c r="Y132" s="178">
        <f t="shared" si="134"/>
        <v>0</v>
      </c>
      <c r="Z132" s="178">
        <f t="shared" si="134"/>
        <v>0</v>
      </c>
      <c r="AA132" s="178">
        <f t="shared" si="134"/>
        <v>0</v>
      </c>
      <c r="AB132" s="178">
        <f t="shared" si="134"/>
        <v>0</v>
      </c>
      <c r="AC132" s="178">
        <f t="shared" si="134"/>
        <v>0</v>
      </c>
      <c r="AD132" s="178">
        <f t="shared" si="134"/>
        <v>0</v>
      </c>
      <c r="AE132" s="178">
        <f t="shared" si="134"/>
        <v>0</v>
      </c>
      <c r="AF132" s="178">
        <f t="shared" si="134"/>
        <v>0</v>
      </c>
      <c r="AG132" s="178">
        <f t="shared" si="134"/>
        <v>0</v>
      </c>
      <c r="AH132" s="178">
        <f t="shared" si="134"/>
        <v>0</v>
      </c>
      <c r="AI132" s="178">
        <f t="shared" si="134"/>
        <v>0</v>
      </c>
      <c r="AJ132" s="178">
        <f t="shared" si="134"/>
        <v>0</v>
      </c>
      <c r="AK132" s="178">
        <f t="shared" si="134"/>
        <v>0</v>
      </c>
      <c r="AL132" s="178">
        <f t="shared" si="134"/>
        <v>0</v>
      </c>
      <c r="AM132" s="178">
        <f t="shared" si="134"/>
        <v>0</v>
      </c>
      <c r="AN132" s="178">
        <f t="shared" si="134"/>
        <v>0</v>
      </c>
      <c r="AO132" s="178">
        <f t="shared" si="134"/>
        <v>0</v>
      </c>
      <c r="AP132" s="178">
        <f t="shared" si="134"/>
        <v>0</v>
      </c>
      <c r="AQ132" s="178">
        <f t="shared" si="134"/>
        <v>0</v>
      </c>
      <c r="AR132" s="178">
        <f t="shared" si="134"/>
        <v>0</v>
      </c>
      <c r="AS132" s="178">
        <f t="shared" si="134"/>
        <v>0</v>
      </c>
      <c r="AT132" s="178">
        <f t="shared" si="134"/>
        <v>0</v>
      </c>
      <c r="AU132" s="178">
        <f t="shared" si="134"/>
        <v>0</v>
      </c>
      <c r="AV132" s="178">
        <f t="shared" si="134"/>
        <v>0</v>
      </c>
      <c r="AW132" s="163">
        <f t="shared" si="133"/>
        <v>0</v>
      </c>
      <c r="AX132" s="59">
        <f ca="1" t="shared" si="121"/>
        <v>0</v>
      </c>
      <c r="AY132" s="35"/>
      <c r="AZ132" s="178">
        <f aca="true" t="shared" si="135" ref="AZ132">SUM(AZ133,AZ137)</f>
        <v>0</v>
      </c>
      <c r="BA132" s="59">
        <f ca="1" t="shared" si="122"/>
        <v>0</v>
      </c>
      <c r="BB132" s="178">
        <f aca="true" t="shared" si="136" ref="BB132">SUM(BB133,BB137)</f>
        <v>0</v>
      </c>
      <c r="BC132" s="59">
        <f ca="1" t="shared" si="123"/>
        <v>0</v>
      </c>
      <c r="BD132" s="178">
        <f aca="true" t="shared" si="137" ref="BD132">SUM(BD133,BD137)</f>
        <v>0</v>
      </c>
      <c r="BE132" s="59">
        <f ca="1" t="shared" si="124"/>
        <v>0</v>
      </c>
      <c r="BF132" s="178">
        <f aca="true" t="shared" si="138" ref="BF132">SUM(BF133,BF137)</f>
        <v>0</v>
      </c>
      <c r="BG132" s="59">
        <f ca="1" t="shared" si="125"/>
        <v>0</v>
      </c>
      <c r="BH132" s="35"/>
      <c r="BI132" s="7"/>
      <c r="BJ132" s="7"/>
      <c r="BK132" s="7"/>
      <c r="BL132" s="7"/>
      <c r="BM132" s="7"/>
      <c r="BN132" s="7"/>
      <c r="BO132" s="7"/>
      <c r="BP132" s="7"/>
      <c r="BQ132" s="7"/>
    </row>
    <row r="133" spans="2:69" ht="15">
      <c r="B133" s="287"/>
      <c r="C133" s="180"/>
      <c r="D133" s="181"/>
      <c r="E133" s="170" t="str">
        <f>D132&amp;".1"</f>
        <v>9.2.1</v>
      </c>
      <c r="F133" s="171" t="s">
        <v>82</v>
      </c>
      <c r="G133" s="135"/>
      <c r="H133" s="171"/>
      <c r="I133" s="178">
        <f>SUM(I134:I136)</f>
        <v>0</v>
      </c>
      <c r="J133" s="178">
        <f aca="true" t="shared" si="139" ref="J133:AV133">SUM(J134:J136)</f>
        <v>0</v>
      </c>
      <c r="K133" s="178">
        <f t="shared" si="139"/>
        <v>0</v>
      </c>
      <c r="L133" s="178">
        <f t="shared" si="139"/>
        <v>0</v>
      </c>
      <c r="M133" s="178">
        <f t="shared" si="139"/>
        <v>0</v>
      </c>
      <c r="N133" s="178">
        <f t="shared" si="139"/>
        <v>0</v>
      </c>
      <c r="O133" s="178">
        <f t="shared" si="139"/>
        <v>0</v>
      </c>
      <c r="P133" s="178">
        <f t="shared" si="139"/>
        <v>0</v>
      </c>
      <c r="Q133" s="178">
        <f t="shared" si="139"/>
        <v>0</v>
      </c>
      <c r="R133" s="178">
        <f t="shared" si="139"/>
        <v>0</v>
      </c>
      <c r="S133" s="178">
        <f t="shared" si="139"/>
        <v>0</v>
      </c>
      <c r="T133" s="178">
        <f t="shared" si="139"/>
        <v>0</v>
      </c>
      <c r="U133" s="178">
        <f t="shared" si="139"/>
        <v>0</v>
      </c>
      <c r="V133" s="178">
        <f t="shared" si="139"/>
        <v>0</v>
      </c>
      <c r="W133" s="178">
        <f t="shared" si="139"/>
        <v>0</v>
      </c>
      <c r="X133" s="178">
        <f t="shared" si="139"/>
        <v>0</v>
      </c>
      <c r="Y133" s="178">
        <f t="shared" si="139"/>
        <v>0</v>
      </c>
      <c r="Z133" s="178">
        <f t="shared" si="139"/>
        <v>0</v>
      </c>
      <c r="AA133" s="178">
        <f t="shared" si="139"/>
        <v>0</v>
      </c>
      <c r="AB133" s="178">
        <f t="shared" si="139"/>
        <v>0</v>
      </c>
      <c r="AC133" s="178">
        <f t="shared" si="139"/>
        <v>0</v>
      </c>
      <c r="AD133" s="178">
        <f t="shared" si="139"/>
        <v>0</v>
      </c>
      <c r="AE133" s="178">
        <f t="shared" si="139"/>
        <v>0</v>
      </c>
      <c r="AF133" s="178">
        <f t="shared" si="139"/>
        <v>0</v>
      </c>
      <c r="AG133" s="178">
        <f t="shared" si="139"/>
        <v>0</v>
      </c>
      <c r="AH133" s="178">
        <f t="shared" si="139"/>
        <v>0</v>
      </c>
      <c r="AI133" s="178">
        <f t="shared" si="139"/>
        <v>0</v>
      </c>
      <c r="AJ133" s="178">
        <f t="shared" si="139"/>
        <v>0</v>
      </c>
      <c r="AK133" s="178">
        <f t="shared" si="139"/>
        <v>0</v>
      </c>
      <c r="AL133" s="178">
        <f t="shared" si="139"/>
        <v>0</v>
      </c>
      <c r="AM133" s="178">
        <f t="shared" si="139"/>
        <v>0</v>
      </c>
      <c r="AN133" s="178">
        <f t="shared" si="139"/>
        <v>0</v>
      </c>
      <c r="AO133" s="178">
        <f t="shared" si="139"/>
        <v>0</v>
      </c>
      <c r="AP133" s="178">
        <f t="shared" si="139"/>
        <v>0</v>
      </c>
      <c r="AQ133" s="178">
        <f t="shared" si="139"/>
        <v>0</v>
      </c>
      <c r="AR133" s="178">
        <f t="shared" si="139"/>
        <v>0</v>
      </c>
      <c r="AS133" s="178">
        <f t="shared" si="139"/>
        <v>0</v>
      </c>
      <c r="AT133" s="178">
        <f t="shared" si="139"/>
        <v>0</v>
      </c>
      <c r="AU133" s="178">
        <f t="shared" si="139"/>
        <v>0</v>
      </c>
      <c r="AV133" s="178">
        <f t="shared" si="139"/>
        <v>0</v>
      </c>
      <c r="AW133" s="163">
        <f t="shared" si="133"/>
        <v>0</v>
      </c>
      <c r="AX133" s="59">
        <f ca="1" t="shared" si="121"/>
        <v>0</v>
      </c>
      <c r="AY133" s="29"/>
      <c r="AZ133" s="178">
        <f aca="true" t="shared" si="140" ref="AZ133">SUM(AZ134:AZ136)</f>
        <v>0</v>
      </c>
      <c r="BA133" s="59">
        <f ca="1" t="shared" si="122"/>
        <v>0</v>
      </c>
      <c r="BB133" s="178">
        <f aca="true" t="shared" si="141" ref="BB133">SUM(BB134:BB136)</f>
        <v>0</v>
      </c>
      <c r="BC133" s="59">
        <f ca="1" t="shared" si="123"/>
        <v>0</v>
      </c>
      <c r="BD133" s="178">
        <f aca="true" t="shared" si="142" ref="BD133">SUM(BD134:BD136)</f>
        <v>0</v>
      </c>
      <c r="BE133" s="59">
        <f ca="1" t="shared" si="124"/>
        <v>0</v>
      </c>
      <c r="BF133" s="178">
        <f aca="true" t="shared" si="143" ref="BF133">SUM(BF134:BF136)</f>
        <v>0</v>
      </c>
      <c r="BG133" s="59">
        <f ca="1" t="shared" si="125"/>
        <v>0</v>
      </c>
      <c r="BH133" s="29"/>
      <c r="BI133" s="8"/>
      <c r="BJ133" s="8"/>
      <c r="BK133" s="8"/>
      <c r="BL133" s="8"/>
      <c r="BM133" s="8"/>
      <c r="BN133" s="8"/>
      <c r="BO133" s="8"/>
      <c r="BP133" s="8"/>
      <c r="BQ133" s="8"/>
    </row>
    <row r="134" spans="2:69" ht="15">
      <c r="B134" s="287"/>
      <c r="C134" s="180"/>
      <c r="D134" s="181"/>
      <c r="E134" s="170"/>
      <c r="F134" s="201" t="str">
        <f>E133&amp;".1"</f>
        <v>9.2.1.1</v>
      </c>
      <c r="G134" s="240" t="str">
        <f>F38</f>
        <v>Trading Debt Securities - Government</v>
      </c>
      <c r="H134" s="135"/>
      <c r="I134" s="341">
        <v>0</v>
      </c>
      <c r="J134" s="341">
        <v>0</v>
      </c>
      <c r="K134" s="341">
        <v>0</v>
      </c>
      <c r="L134" s="341">
        <v>0</v>
      </c>
      <c r="M134" s="341">
        <v>0</v>
      </c>
      <c r="N134" s="341">
        <v>0</v>
      </c>
      <c r="O134" s="341">
        <v>0</v>
      </c>
      <c r="P134" s="341">
        <v>0</v>
      </c>
      <c r="Q134" s="341">
        <v>0</v>
      </c>
      <c r="R134" s="341">
        <v>0</v>
      </c>
      <c r="S134" s="341">
        <v>0</v>
      </c>
      <c r="T134" s="341">
        <v>0</v>
      </c>
      <c r="U134" s="341">
        <v>0</v>
      </c>
      <c r="V134" s="341">
        <v>0</v>
      </c>
      <c r="W134" s="341">
        <v>0</v>
      </c>
      <c r="X134" s="341">
        <v>0</v>
      </c>
      <c r="Y134" s="341">
        <v>0</v>
      </c>
      <c r="Z134" s="341">
        <v>0</v>
      </c>
      <c r="AA134" s="341">
        <v>0</v>
      </c>
      <c r="AB134" s="341">
        <v>0</v>
      </c>
      <c r="AC134" s="341">
        <v>0</v>
      </c>
      <c r="AD134" s="341">
        <v>0</v>
      </c>
      <c r="AE134" s="341">
        <v>0</v>
      </c>
      <c r="AF134" s="341">
        <v>0</v>
      </c>
      <c r="AG134" s="341">
        <v>0</v>
      </c>
      <c r="AH134" s="341">
        <v>0</v>
      </c>
      <c r="AI134" s="341">
        <v>0</v>
      </c>
      <c r="AJ134" s="341">
        <v>0</v>
      </c>
      <c r="AK134" s="341">
        <v>0</v>
      </c>
      <c r="AL134" s="341">
        <v>0</v>
      </c>
      <c r="AM134" s="341">
        <v>0</v>
      </c>
      <c r="AN134" s="341">
        <v>0</v>
      </c>
      <c r="AO134" s="341">
        <v>0</v>
      </c>
      <c r="AP134" s="341">
        <v>0</v>
      </c>
      <c r="AQ134" s="341">
        <v>0</v>
      </c>
      <c r="AR134" s="341">
        <v>0</v>
      </c>
      <c r="AS134" s="341">
        <v>0</v>
      </c>
      <c r="AT134" s="341">
        <v>0</v>
      </c>
      <c r="AU134" s="341">
        <v>0</v>
      </c>
      <c r="AV134" s="341">
        <v>0</v>
      </c>
      <c r="AW134" s="163">
        <f t="shared" si="133"/>
        <v>0</v>
      </c>
      <c r="AX134" s="59">
        <f ca="1" t="shared" si="121"/>
        <v>0</v>
      </c>
      <c r="AY134" s="29"/>
      <c r="AZ134" s="341">
        <v>0</v>
      </c>
      <c r="BA134" s="59">
        <f ca="1" t="shared" si="122"/>
        <v>0</v>
      </c>
      <c r="BB134" s="341">
        <v>0</v>
      </c>
      <c r="BC134" s="59">
        <f ca="1" t="shared" si="123"/>
        <v>0</v>
      </c>
      <c r="BD134" s="341">
        <v>0</v>
      </c>
      <c r="BE134" s="59">
        <f ca="1" t="shared" si="124"/>
        <v>0</v>
      </c>
      <c r="BF134" s="341">
        <v>0</v>
      </c>
      <c r="BG134" s="59">
        <f ca="1" t="shared" si="125"/>
        <v>0</v>
      </c>
      <c r="BH134" s="29"/>
      <c r="BI134" s="8"/>
      <c r="BJ134" s="8"/>
      <c r="BK134" s="8"/>
      <c r="BL134" s="8"/>
      <c r="BM134" s="8"/>
      <c r="BN134" s="8"/>
      <c r="BO134" s="8"/>
      <c r="BP134" s="8"/>
      <c r="BQ134" s="8"/>
    </row>
    <row r="135" spans="2:69" ht="15">
      <c r="B135" s="287"/>
      <c r="C135" s="180"/>
      <c r="D135" s="181"/>
      <c r="E135" s="170"/>
      <c r="F135" s="201" t="str">
        <f>E133&amp;".2"</f>
        <v>9.2.1.2</v>
      </c>
      <c r="G135" s="240" t="str">
        <f>F39</f>
        <v>Trading Debt Securities - Private</v>
      </c>
      <c r="H135" s="135"/>
      <c r="I135" s="341">
        <v>0</v>
      </c>
      <c r="J135" s="341">
        <v>0</v>
      </c>
      <c r="K135" s="341">
        <v>0</v>
      </c>
      <c r="L135" s="341">
        <v>0</v>
      </c>
      <c r="M135" s="341">
        <v>0</v>
      </c>
      <c r="N135" s="341">
        <v>0</v>
      </c>
      <c r="O135" s="341">
        <v>0</v>
      </c>
      <c r="P135" s="341">
        <v>0</v>
      </c>
      <c r="Q135" s="341">
        <v>0</v>
      </c>
      <c r="R135" s="341">
        <v>0</v>
      </c>
      <c r="S135" s="341">
        <v>0</v>
      </c>
      <c r="T135" s="341">
        <v>0</v>
      </c>
      <c r="U135" s="341">
        <v>0</v>
      </c>
      <c r="V135" s="341">
        <v>0</v>
      </c>
      <c r="W135" s="341">
        <v>0</v>
      </c>
      <c r="X135" s="341">
        <v>0</v>
      </c>
      <c r="Y135" s="341">
        <v>0</v>
      </c>
      <c r="Z135" s="341">
        <v>0</v>
      </c>
      <c r="AA135" s="341">
        <v>0</v>
      </c>
      <c r="AB135" s="341">
        <v>0</v>
      </c>
      <c r="AC135" s="341">
        <v>0</v>
      </c>
      <c r="AD135" s="341">
        <v>0</v>
      </c>
      <c r="AE135" s="341">
        <v>0</v>
      </c>
      <c r="AF135" s="341">
        <v>0</v>
      </c>
      <c r="AG135" s="341">
        <v>0</v>
      </c>
      <c r="AH135" s="341">
        <v>0</v>
      </c>
      <c r="AI135" s="341">
        <v>0</v>
      </c>
      <c r="AJ135" s="341">
        <v>0</v>
      </c>
      <c r="AK135" s="341">
        <v>0</v>
      </c>
      <c r="AL135" s="341">
        <v>0</v>
      </c>
      <c r="AM135" s="341">
        <v>0</v>
      </c>
      <c r="AN135" s="341">
        <v>0</v>
      </c>
      <c r="AO135" s="341">
        <v>0</v>
      </c>
      <c r="AP135" s="341">
        <v>0</v>
      </c>
      <c r="AQ135" s="341">
        <v>0</v>
      </c>
      <c r="AR135" s="341">
        <v>0</v>
      </c>
      <c r="AS135" s="341">
        <v>0</v>
      </c>
      <c r="AT135" s="341">
        <v>0</v>
      </c>
      <c r="AU135" s="341">
        <v>0</v>
      </c>
      <c r="AV135" s="341">
        <v>0</v>
      </c>
      <c r="AW135" s="163">
        <f t="shared" si="133"/>
        <v>0</v>
      </c>
      <c r="AX135" s="59">
        <f ca="1" t="shared" si="121"/>
        <v>0</v>
      </c>
      <c r="AY135" s="35"/>
      <c r="AZ135" s="341">
        <v>0</v>
      </c>
      <c r="BA135" s="59">
        <f ca="1" t="shared" si="122"/>
        <v>0</v>
      </c>
      <c r="BB135" s="341">
        <v>0</v>
      </c>
      <c r="BC135" s="59">
        <f ca="1" t="shared" si="123"/>
        <v>0</v>
      </c>
      <c r="BD135" s="341">
        <v>0</v>
      </c>
      <c r="BE135" s="59">
        <f ca="1" t="shared" si="124"/>
        <v>0</v>
      </c>
      <c r="BF135" s="341">
        <v>0</v>
      </c>
      <c r="BG135" s="59">
        <f ca="1" t="shared" si="125"/>
        <v>0</v>
      </c>
      <c r="BH135" s="35"/>
      <c r="BI135" s="7"/>
      <c r="BJ135" s="7"/>
      <c r="BK135" s="7"/>
      <c r="BL135" s="7"/>
      <c r="BM135" s="7"/>
      <c r="BN135" s="7"/>
      <c r="BO135" s="7"/>
      <c r="BP135" s="7"/>
      <c r="BQ135" s="7"/>
    </row>
    <row r="136" spans="2:69" ht="15">
      <c r="B136" s="287"/>
      <c r="C136" s="180"/>
      <c r="D136" s="181"/>
      <c r="E136" s="170"/>
      <c r="F136" s="201" t="str">
        <f>E133&amp;".3"</f>
        <v>9.2.1.3</v>
      </c>
      <c r="G136" s="240" t="str">
        <f>G44</f>
        <v>Other Funds</v>
      </c>
      <c r="H136" s="135"/>
      <c r="I136" s="172">
        <v>0</v>
      </c>
      <c r="J136" s="172">
        <v>0</v>
      </c>
      <c r="K136" s="172">
        <v>0</v>
      </c>
      <c r="L136" s="172">
        <v>0</v>
      </c>
      <c r="M136" s="172">
        <v>0</v>
      </c>
      <c r="N136" s="172">
        <v>0</v>
      </c>
      <c r="O136" s="172">
        <v>0</v>
      </c>
      <c r="P136" s="172">
        <v>0</v>
      </c>
      <c r="Q136" s="172">
        <v>0</v>
      </c>
      <c r="R136" s="172">
        <v>0</v>
      </c>
      <c r="S136" s="172">
        <v>0</v>
      </c>
      <c r="T136" s="172">
        <v>0</v>
      </c>
      <c r="U136" s="172">
        <v>0</v>
      </c>
      <c r="V136" s="172">
        <v>0</v>
      </c>
      <c r="W136" s="172">
        <v>0</v>
      </c>
      <c r="X136" s="172">
        <v>0</v>
      </c>
      <c r="Y136" s="172">
        <v>0</v>
      </c>
      <c r="Z136" s="172">
        <v>0</v>
      </c>
      <c r="AA136" s="172">
        <v>0</v>
      </c>
      <c r="AB136" s="172">
        <v>0</v>
      </c>
      <c r="AC136" s="172">
        <v>0</v>
      </c>
      <c r="AD136" s="172">
        <v>0</v>
      </c>
      <c r="AE136" s="172">
        <v>0</v>
      </c>
      <c r="AF136" s="172">
        <v>0</v>
      </c>
      <c r="AG136" s="172">
        <v>0</v>
      </c>
      <c r="AH136" s="172">
        <v>0</v>
      </c>
      <c r="AI136" s="172">
        <v>0</v>
      </c>
      <c r="AJ136" s="172">
        <v>0</v>
      </c>
      <c r="AK136" s="172">
        <v>0</v>
      </c>
      <c r="AL136" s="172">
        <v>0</v>
      </c>
      <c r="AM136" s="172">
        <v>0</v>
      </c>
      <c r="AN136" s="172">
        <v>0</v>
      </c>
      <c r="AO136" s="172">
        <v>0</v>
      </c>
      <c r="AP136" s="172">
        <v>0</v>
      </c>
      <c r="AQ136" s="172">
        <v>0</v>
      </c>
      <c r="AR136" s="172">
        <v>0</v>
      </c>
      <c r="AS136" s="172">
        <v>0</v>
      </c>
      <c r="AT136" s="172">
        <v>0</v>
      </c>
      <c r="AU136" s="172">
        <v>0</v>
      </c>
      <c r="AV136" s="172">
        <v>0</v>
      </c>
      <c r="AW136" s="163">
        <f t="shared" si="133"/>
        <v>0</v>
      </c>
      <c r="AX136" s="59">
        <f ca="1" t="shared" si="121"/>
        <v>0</v>
      </c>
      <c r="AY136" s="29"/>
      <c r="AZ136" s="172">
        <v>0</v>
      </c>
      <c r="BA136" s="59">
        <f ca="1" t="shared" si="122"/>
        <v>0</v>
      </c>
      <c r="BB136" s="172">
        <v>0</v>
      </c>
      <c r="BC136" s="59">
        <f ca="1" t="shared" si="123"/>
        <v>0</v>
      </c>
      <c r="BD136" s="172">
        <v>0</v>
      </c>
      <c r="BE136" s="59">
        <f ca="1" t="shared" si="124"/>
        <v>0</v>
      </c>
      <c r="BF136" s="172">
        <v>0</v>
      </c>
      <c r="BG136" s="59">
        <f ca="1" t="shared" si="125"/>
        <v>0</v>
      </c>
      <c r="BH136" s="29"/>
      <c r="BI136" s="8"/>
      <c r="BJ136" s="8"/>
      <c r="BK136" s="8"/>
      <c r="BL136" s="8"/>
      <c r="BM136" s="8"/>
      <c r="BN136" s="8"/>
      <c r="BO136" s="8"/>
      <c r="BP136" s="8"/>
      <c r="BQ136" s="8"/>
    </row>
    <row r="137" spans="2:69" ht="15">
      <c r="B137" s="287"/>
      <c r="C137" s="180"/>
      <c r="D137" s="181"/>
      <c r="E137" s="170" t="str">
        <f>D132&amp;".2"</f>
        <v>9.2.2</v>
      </c>
      <c r="F137" s="240" t="s">
        <v>646</v>
      </c>
      <c r="G137" s="135"/>
      <c r="H137" s="240"/>
      <c r="I137" s="178">
        <f>SUM(I138:I140)</f>
        <v>0</v>
      </c>
      <c r="J137" s="178">
        <f aca="true" t="shared" si="144" ref="J137:AV137">SUM(J138:J140)</f>
        <v>0</v>
      </c>
      <c r="K137" s="178">
        <f t="shared" si="144"/>
        <v>0</v>
      </c>
      <c r="L137" s="178">
        <f t="shared" si="144"/>
        <v>0</v>
      </c>
      <c r="M137" s="178">
        <f t="shared" si="144"/>
        <v>0</v>
      </c>
      <c r="N137" s="178">
        <f t="shared" si="144"/>
        <v>0</v>
      </c>
      <c r="O137" s="178">
        <f t="shared" si="144"/>
        <v>0</v>
      </c>
      <c r="P137" s="178">
        <f t="shared" si="144"/>
        <v>0</v>
      </c>
      <c r="Q137" s="178">
        <f t="shared" si="144"/>
        <v>0</v>
      </c>
      <c r="R137" s="178">
        <f t="shared" si="144"/>
        <v>0</v>
      </c>
      <c r="S137" s="178">
        <f t="shared" si="144"/>
        <v>0</v>
      </c>
      <c r="T137" s="178">
        <f t="shared" si="144"/>
        <v>0</v>
      </c>
      <c r="U137" s="178">
        <f t="shared" si="144"/>
        <v>0</v>
      </c>
      <c r="V137" s="178">
        <f t="shared" si="144"/>
        <v>0</v>
      </c>
      <c r="W137" s="178">
        <f t="shared" si="144"/>
        <v>0</v>
      </c>
      <c r="X137" s="178">
        <f t="shared" si="144"/>
        <v>0</v>
      </c>
      <c r="Y137" s="178">
        <f t="shared" si="144"/>
        <v>0</v>
      </c>
      <c r="Z137" s="178">
        <f t="shared" si="144"/>
        <v>0</v>
      </c>
      <c r="AA137" s="178">
        <f t="shared" si="144"/>
        <v>0</v>
      </c>
      <c r="AB137" s="178">
        <f t="shared" si="144"/>
        <v>0</v>
      </c>
      <c r="AC137" s="178">
        <f t="shared" si="144"/>
        <v>0</v>
      </c>
      <c r="AD137" s="178">
        <f t="shared" si="144"/>
        <v>0</v>
      </c>
      <c r="AE137" s="178">
        <f t="shared" si="144"/>
        <v>0</v>
      </c>
      <c r="AF137" s="178">
        <f t="shared" si="144"/>
        <v>0</v>
      </c>
      <c r="AG137" s="178">
        <f t="shared" si="144"/>
        <v>0</v>
      </c>
      <c r="AH137" s="178">
        <f t="shared" si="144"/>
        <v>0</v>
      </c>
      <c r="AI137" s="178">
        <f t="shared" si="144"/>
        <v>0</v>
      </c>
      <c r="AJ137" s="178">
        <f t="shared" si="144"/>
        <v>0</v>
      </c>
      <c r="AK137" s="178">
        <f t="shared" si="144"/>
        <v>0</v>
      </c>
      <c r="AL137" s="178">
        <f t="shared" si="144"/>
        <v>0</v>
      </c>
      <c r="AM137" s="178">
        <f t="shared" si="144"/>
        <v>0</v>
      </c>
      <c r="AN137" s="178">
        <f t="shared" si="144"/>
        <v>0</v>
      </c>
      <c r="AO137" s="178">
        <f t="shared" si="144"/>
        <v>0</v>
      </c>
      <c r="AP137" s="178">
        <f t="shared" si="144"/>
        <v>0</v>
      </c>
      <c r="AQ137" s="178">
        <f t="shared" si="144"/>
        <v>0</v>
      </c>
      <c r="AR137" s="178">
        <f t="shared" si="144"/>
        <v>0</v>
      </c>
      <c r="AS137" s="178">
        <f t="shared" si="144"/>
        <v>0</v>
      </c>
      <c r="AT137" s="178">
        <f t="shared" si="144"/>
        <v>0</v>
      </c>
      <c r="AU137" s="178">
        <f t="shared" si="144"/>
        <v>0</v>
      </c>
      <c r="AV137" s="178">
        <f t="shared" si="144"/>
        <v>0</v>
      </c>
      <c r="AW137" s="163">
        <f t="shared" si="133"/>
        <v>0</v>
      </c>
      <c r="AX137" s="59">
        <f ca="1" t="shared" si="121"/>
        <v>0</v>
      </c>
      <c r="AY137" s="29"/>
      <c r="AZ137" s="178">
        <f aca="true" t="shared" si="145" ref="AZ137">SUM(AZ138:AZ140)</f>
        <v>0</v>
      </c>
      <c r="BA137" s="59">
        <f ca="1" t="shared" si="122"/>
        <v>0</v>
      </c>
      <c r="BB137" s="178">
        <f aca="true" t="shared" si="146" ref="BB137">SUM(BB138:BB140)</f>
        <v>0</v>
      </c>
      <c r="BC137" s="59">
        <f ca="1" t="shared" si="123"/>
        <v>0</v>
      </c>
      <c r="BD137" s="178">
        <f aca="true" t="shared" si="147" ref="BD137">SUM(BD138:BD140)</f>
        <v>0</v>
      </c>
      <c r="BE137" s="59">
        <f ca="1" t="shared" si="124"/>
        <v>0</v>
      </c>
      <c r="BF137" s="178">
        <f aca="true" t="shared" si="148" ref="BF137">SUM(BF138:BF140)</f>
        <v>0</v>
      </c>
      <c r="BG137" s="59">
        <f ca="1" t="shared" si="125"/>
        <v>0</v>
      </c>
      <c r="BH137" s="29"/>
      <c r="BI137" s="8"/>
      <c r="BJ137" s="8"/>
      <c r="BK137" s="8"/>
      <c r="BL137" s="8"/>
      <c r="BM137" s="8"/>
      <c r="BN137" s="8"/>
      <c r="BO137" s="8"/>
      <c r="BP137" s="8"/>
      <c r="BQ137" s="8"/>
    </row>
    <row r="138" spans="2:69" ht="15">
      <c r="B138" s="287"/>
      <c r="C138" s="180"/>
      <c r="D138" s="181"/>
      <c r="E138" s="170"/>
      <c r="F138" s="170" t="str">
        <f>E137&amp;".1"</f>
        <v>9.2.2.1</v>
      </c>
      <c r="G138" s="171" t="s">
        <v>90</v>
      </c>
      <c r="H138" s="135"/>
      <c r="I138" s="172">
        <v>0</v>
      </c>
      <c r="J138" s="172">
        <v>0</v>
      </c>
      <c r="K138" s="172">
        <v>0</v>
      </c>
      <c r="L138" s="172">
        <v>0</v>
      </c>
      <c r="M138" s="172">
        <v>0</v>
      </c>
      <c r="N138" s="172">
        <v>0</v>
      </c>
      <c r="O138" s="172">
        <v>0</v>
      </c>
      <c r="P138" s="172">
        <v>0</v>
      </c>
      <c r="Q138" s="172">
        <v>0</v>
      </c>
      <c r="R138" s="172">
        <v>0</v>
      </c>
      <c r="S138" s="172">
        <v>0</v>
      </c>
      <c r="T138" s="172">
        <v>0</v>
      </c>
      <c r="U138" s="172">
        <v>0</v>
      </c>
      <c r="V138" s="172">
        <v>0</v>
      </c>
      <c r="W138" s="172">
        <v>0</v>
      </c>
      <c r="X138" s="172">
        <v>0</v>
      </c>
      <c r="Y138" s="172">
        <v>0</v>
      </c>
      <c r="Z138" s="172">
        <v>0</v>
      </c>
      <c r="AA138" s="172">
        <v>0</v>
      </c>
      <c r="AB138" s="172">
        <v>0</v>
      </c>
      <c r="AC138" s="172">
        <v>0</v>
      </c>
      <c r="AD138" s="172">
        <v>0</v>
      </c>
      <c r="AE138" s="172">
        <v>0</v>
      </c>
      <c r="AF138" s="172">
        <v>0</v>
      </c>
      <c r="AG138" s="172">
        <v>0</v>
      </c>
      <c r="AH138" s="172">
        <v>0</v>
      </c>
      <c r="AI138" s="172">
        <v>0</v>
      </c>
      <c r="AJ138" s="172">
        <v>0</v>
      </c>
      <c r="AK138" s="172">
        <v>0</v>
      </c>
      <c r="AL138" s="172">
        <v>0</v>
      </c>
      <c r="AM138" s="172">
        <v>0</v>
      </c>
      <c r="AN138" s="172">
        <v>0</v>
      </c>
      <c r="AO138" s="172">
        <v>0</v>
      </c>
      <c r="AP138" s="172">
        <v>0</v>
      </c>
      <c r="AQ138" s="172">
        <v>0</v>
      </c>
      <c r="AR138" s="172">
        <v>0</v>
      </c>
      <c r="AS138" s="172">
        <v>0</v>
      </c>
      <c r="AT138" s="172">
        <v>0</v>
      </c>
      <c r="AU138" s="172">
        <v>0</v>
      </c>
      <c r="AV138" s="172">
        <v>0</v>
      </c>
      <c r="AW138" s="163">
        <f t="shared" si="133"/>
        <v>0</v>
      </c>
      <c r="AX138" s="59">
        <f ca="1" t="shared" si="121"/>
        <v>0</v>
      </c>
      <c r="AY138" s="35"/>
      <c r="AZ138" s="172">
        <v>0</v>
      </c>
      <c r="BA138" s="59">
        <f ca="1" t="shared" si="122"/>
        <v>0</v>
      </c>
      <c r="BB138" s="172">
        <v>0</v>
      </c>
      <c r="BC138" s="59">
        <f ca="1" t="shared" si="123"/>
        <v>0</v>
      </c>
      <c r="BD138" s="172">
        <v>0</v>
      </c>
      <c r="BE138" s="59">
        <f ca="1" t="shared" si="124"/>
        <v>0</v>
      </c>
      <c r="BF138" s="172">
        <v>0</v>
      </c>
      <c r="BG138" s="59">
        <f ca="1" t="shared" si="125"/>
        <v>0</v>
      </c>
      <c r="BH138" s="35"/>
      <c r="BI138" s="7"/>
      <c r="BJ138" s="7"/>
      <c r="BK138" s="7"/>
      <c r="BL138" s="7"/>
      <c r="BM138" s="7"/>
      <c r="BN138" s="7"/>
      <c r="BO138" s="7"/>
      <c r="BP138" s="7"/>
      <c r="BQ138" s="7"/>
    </row>
    <row r="139" spans="2:69" ht="15">
      <c r="B139" s="287"/>
      <c r="C139" s="180"/>
      <c r="D139" s="181"/>
      <c r="E139" s="170"/>
      <c r="F139" s="170" t="str">
        <f>E137&amp;".2"</f>
        <v>9.2.2.2</v>
      </c>
      <c r="G139" s="171" t="s">
        <v>91</v>
      </c>
      <c r="H139" s="135"/>
      <c r="I139" s="172">
        <v>0</v>
      </c>
      <c r="J139" s="172">
        <v>0</v>
      </c>
      <c r="K139" s="172">
        <v>0</v>
      </c>
      <c r="L139" s="172">
        <v>0</v>
      </c>
      <c r="M139" s="172">
        <v>0</v>
      </c>
      <c r="N139" s="172">
        <v>0</v>
      </c>
      <c r="O139" s="172">
        <v>0</v>
      </c>
      <c r="P139" s="172">
        <v>0</v>
      </c>
      <c r="Q139" s="172">
        <v>0</v>
      </c>
      <c r="R139" s="172">
        <v>0</v>
      </c>
      <c r="S139" s="172">
        <v>0</v>
      </c>
      <c r="T139" s="172">
        <v>0</v>
      </c>
      <c r="U139" s="172">
        <v>0</v>
      </c>
      <c r="V139" s="172">
        <v>0</v>
      </c>
      <c r="W139" s="172">
        <v>0</v>
      </c>
      <c r="X139" s="172">
        <v>0</v>
      </c>
      <c r="Y139" s="172">
        <v>0</v>
      </c>
      <c r="Z139" s="172">
        <v>0</v>
      </c>
      <c r="AA139" s="172">
        <v>0</v>
      </c>
      <c r="AB139" s="172">
        <v>0</v>
      </c>
      <c r="AC139" s="172">
        <v>0</v>
      </c>
      <c r="AD139" s="172">
        <v>0</v>
      </c>
      <c r="AE139" s="172">
        <v>0</v>
      </c>
      <c r="AF139" s="172">
        <v>0</v>
      </c>
      <c r="AG139" s="172">
        <v>0</v>
      </c>
      <c r="AH139" s="172">
        <v>0</v>
      </c>
      <c r="AI139" s="172">
        <v>0</v>
      </c>
      <c r="AJ139" s="172">
        <v>0</v>
      </c>
      <c r="AK139" s="172">
        <v>0</v>
      </c>
      <c r="AL139" s="172">
        <v>0</v>
      </c>
      <c r="AM139" s="172">
        <v>0</v>
      </c>
      <c r="AN139" s="172">
        <v>0</v>
      </c>
      <c r="AO139" s="172">
        <v>0</v>
      </c>
      <c r="AP139" s="172">
        <v>0</v>
      </c>
      <c r="AQ139" s="172">
        <v>0</v>
      </c>
      <c r="AR139" s="172">
        <v>0</v>
      </c>
      <c r="AS139" s="172">
        <v>0</v>
      </c>
      <c r="AT139" s="172">
        <v>0</v>
      </c>
      <c r="AU139" s="172">
        <v>0</v>
      </c>
      <c r="AV139" s="172">
        <v>0</v>
      </c>
      <c r="AW139" s="163">
        <f t="shared" si="133"/>
        <v>0</v>
      </c>
      <c r="AX139" s="59">
        <f ca="1" t="shared" si="121"/>
        <v>0</v>
      </c>
      <c r="AY139" s="29"/>
      <c r="AZ139" s="172">
        <v>0</v>
      </c>
      <c r="BA139" s="59">
        <f ca="1" t="shared" si="122"/>
        <v>0</v>
      </c>
      <c r="BB139" s="172">
        <v>0</v>
      </c>
      <c r="BC139" s="59">
        <f ca="1" t="shared" si="123"/>
        <v>0</v>
      </c>
      <c r="BD139" s="172">
        <v>0</v>
      </c>
      <c r="BE139" s="59">
        <f ca="1" t="shared" si="124"/>
        <v>0</v>
      </c>
      <c r="BF139" s="172">
        <v>0</v>
      </c>
      <c r="BG139" s="59">
        <f ca="1" t="shared" si="125"/>
        <v>0</v>
      </c>
      <c r="BH139" s="29"/>
      <c r="BI139" s="8"/>
      <c r="BJ139" s="8"/>
      <c r="BK139" s="8"/>
      <c r="BL139" s="8"/>
      <c r="BM139" s="8"/>
      <c r="BN139" s="8"/>
      <c r="BO139" s="8"/>
      <c r="BP139" s="8"/>
      <c r="BQ139" s="8"/>
    </row>
    <row r="140" spans="2:69" ht="15">
      <c r="B140" s="287"/>
      <c r="C140" s="180"/>
      <c r="D140" s="181"/>
      <c r="E140" s="201"/>
      <c r="F140" s="201" t="str">
        <f>E137&amp;".3"</f>
        <v>9.2.2.3</v>
      </c>
      <c r="G140" s="240" t="str">
        <f>G51</f>
        <v>Other Funds</v>
      </c>
      <c r="H140" s="135"/>
      <c r="I140" s="172">
        <v>0</v>
      </c>
      <c r="J140" s="172">
        <v>0</v>
      </c>
      <c r="K140" s="172">
        <v>0</v>
      </c>
      <c r="L140" s="172">
        <v>0</v>
      </c>
      <c r="M140" s="172">
        <v>0</v>
      </c>
      <c r="N140" s="172">
        <v>0</v>
      </c>
      <c r="O140" s="172">
        <v>0</v>
      </c>
      <c r="P140" s="172">
        <v>0</v>
      </c>
      <c r="Q140" s="172">
        <v>0</v>
      </c>
      <c r="R140" s="172">
        <v>0</v>
      </c>
      <c r="S140" s="172">
        <v>0</v>
      </c>
      <c r="T140" s="172">
        <v>0</v>
      </c>
      <c r="U140" s="172">
        <v>0</v>
      </c>
      <c r="V140" s="172">
        <v>0</v>
      </c>
      <c r="W140" s="172">
        <v>0</v>
      </c>
      <c r="X140" s="172">
        <v>0</v>
      </c>
      <c r="Y140" s="172">
        <v>0</v>
      </c>
      <c r="Z140" s="172">
        <v>0</v>
      </c>
      <c r="AA140" s="172">
        <v>0</v>
      </c>
      <c r="AB140" s="172">
        <v>0</v>
      </c>
      <c r="AC140" s="172">
        <v>0</v>
      </c>
      <c r="AD140" s="172">
        <v>0</v>
      </c>
      <c r="AE140" s="172">
        <v>0</v>
      </c>
      <c r="AF140" s="172">
        <v>0</v>
      </c>
      <c r="AG140" s="172">
        <v>0</v>
      </c>
      <c r="AH140" s="172">
        <v>0</v>
      </c>
      <c r="AI140" s="172">
        <v>0</v>
      </c>
      <c r="AJ140" s="172">
        <v>0</v>
      </c>
      <c r="AK140" s="172">
        <v>0</v>
      </c>
      <c r="AL140" s="172">
        <v>0</v>
      </c>
      <c r="AM140" s="172">
        <v>0</v>
      </c>
      <c r="AN140" s="172">
        <v>0</v>
      </c>
      <c r="AO140" s="172">
        <v>0</v>
      </c>
      <c r="AP140" s="172">
        <v>0</v>
      </c>
      <c r="AQ140" s="172">
        <v>0</v>
      </c>
      <c r="AR140" s="172">
        <v>0</v>
      </c>
      <c r="AS140" s="172">
        <v>0</v>
      </c>
      <c r="AT140" s="172">
        <v>0</v>
      </c>
      <c r="AU140" s="172">
        <v>0</v>
      </c>
      <c r="AV140" s="172">
        <v>0</v>
      </c>
      <c r="AW140" s="163">
        <f t="shared" si="133"/>
        <v>0</v>
      </c>
      <c r="AX140" s="59">
        <f ca="1" t="shared" si="121"/>
        <v>0</v>
      </c>
      <c r="AY140" s="29"/>
      <c r="AZ140" s="172">
        <v>0</v>
      </c>
      <c r="BA140" s="59">
        <f ca="1" t="shared" si="122"/>
        <v>0</v>
      </c>
      <c r="BB140" s="172">
        <v>0</v>
      </c>
      <c r="BC140" s="59">
        <f ca="1" t="shared" si="123"/>
        <v>0</v>
      </c>
      <c r="BD140" s="172">
        <v>0</v>
      </c>
      <c r="BE140" s="59">
        <f ca="1" t="shared" si="124"/>
        <v>0</v>
      </c>
      <c r="BF140" s="172">
        <v>0</v>
      </c>
      <c r="BG140" s="59">
        <f ca="1" t="shared" si="125"/>
        <v>0</v>
      </c>
      <c r="BH140" s="29"/>
      <c r="BI140" s="8"/>
      <c r="BJ140" s="8"/>
      <c r="BK140" s="8"/>
      <c r="BL140" s="8"/>
      <c r="BM140" s="8"/>
      <c r="BN140" s="8"/>
      <c r="BO140" s="8"/>
      <c r="BP140" s="8"/>
      <c r="BQ140" s="8"/>
    </row>
    <row r="141" spans="2:69" ht="15">
      <c r="B141" s="287"/>
      <c r="C141" s="180"/>
      <c r="D141" s="298" t="str">
        <f>C130&amp;".3"</f>
        <v>9.3</v>
      </c>
      <c r="E141" s="171" t="s">
        <v>149</v>
      </c>
      <c r="F141" s="135"/>
      <c r="G141" s="171"/>
      <c r="H141" s="171"/>
      <c r="I141" s="178">
        <f>SUM(I142:I143)</f>
        <v>0</v>
      </c>
      <c r="J141" s="178">
        <f aca="true" t="shared" si="149" ref="J141:AV141">SUM(J142:J143)</f>
        <v>0</v>
      </c>
      <c r="K141" s="178">
        <f t="shared" si="149"/>
        <v>0</v>
      </c>
      <c r="L141" s="178">
        <f t="shared" si="149"/>
        <v>0</v>
      </c>
      <c r="M141" s="178">
        <f t="shared" si="149"/>
        <v>0</v>
      </c>
      <c r="N141" s="178">
        <f t="shared" si="149"/>
        <v>0</v>
      </c>
      <c r="O141" s="178">
        <f t="shared" si="149"/>
        <v>0</v>
      </c>
      <c r="P141" s="178">
        <f t="shared" si="149"/>
        <v>0</v>
      </c>
      <c r="Q141" s="178">
        <f t="shared" si="149"/>
        <v>0</v>
      </c>
      <c r="R141" s="178">
        <f t="shared" si="149"/>
        <v>0</v>
      </c>
      <c r="S141" s="178">
        <f t="shared" si="149"/>
        <v>0</v>
      </c>
      <c r="T141" s="178">
        <f t="shared" si="149"/>
        <v>0</v>
      </c>
      <c r="U141" s="178">
        <f t="shared" si="149"/>
        <v>0</v>
      </c>
      <c r="V141" s="178">
        <f t="shared" si="149"/>
        <v>0</v>
      </c>
      <c r="W141" s="178">
        <f t="shared" si="149"/>
        <v>0</v>
      </c>
      <c r="X141" s="178">
        <f t="shared" si="149"/>
        <v>0</v>
      </c>
      <c r="Y141" s="178">
        <f t="shared" si="149"/>
        <v>0</v>
      </c>
      <c r="Z141" s="178">
        <f t="shared" si="149"/>
        <v>0</v>
      </c>
      <c r="AA141" s="178">
        <f t="shared" si="149"/>
        <v>0</v>
      </c>
      <c r="AB141" s="178">
        <f t="shared" si="149"/>
        <v>0</v>
      </c>
      <c r="AC141" s="178">
        <f t="shared" si="149"/>
        <v>0</v>
      </c>
      <c r="AD141" s="178">
        <f t="shared" si="149"/>
        <v>0</v>
      </c>
      <c r="AE141" s="178">
        <f t="shared" si="149"/>
        <v>0</v>
      </c>
      <c r="AF141" s="178">
        <f t="shared" si="149"/>
        <v>0</v>
      </c>
      <c r="AG141" s="178">
        <f t="shared" si="149"/>
        <v>0</v>
      </c>
      <c r="AH141" s="178">
        <f t="shared" si="149"/>
        <v>0</v>
      </c>
      <c r="AI141" s="178">
        <f t="shared" si="149"/>
        <v>0</v>
      </c>
      <c r="AJ141" s="178">
        <f t="shared" si="149"/>
        <v>0</v>
      </c>
      <c r="AK141" s="178">
        <f t="shared" si="149"/>
        <v>0</v>
      </c>
      <c r="AL141" s="178">
        <f t="shared" si="149"/>
        <v>0</v>
      </c>
      <c r="AM141" s="178">
        <f t="shared" si="149"/>
        <v>0</v>
      </c>
      <c r="AN141" s="178">
        <f t="shared" si="149"/>
        <v>0</v>
      </c>
      <c r="AO141" s="178">
        <f t="shared" si="149"/>
        <v>0</v>
      </c>
      <c r="AP141" s="178">
        <f t="shared" si="149"/>
        <v>0</v>
      </c>
      <c r="AQ141" s="178">
        <f t="shared" si="149"/>
        <v>0</v>
      </c>
      <c r="AR141" s="178">
        <f t="shared" si="149"/>
        <v>0</v>
      </c>
      <c r="AS141" s="178">
        <f t="shared" si="149"/>
        <v>0</v>
      </c>
      <c r="AT141" s="178">
        <f t="shared" si="149"/>
        <v>0</v>
      </c>
      <c r="AU141" s="178">
        <f t="shared" si="149"/>
        <v>0</v>
      </c>
      <c r="AV141" s="178">
        <f t="shared" si="149"/>
        <v>0</v>
      </c>
      <c r="AW141" s="163">
        <f t="shared" si="133"/>
        <v>0</v>
      </c>
      <c r="AX141" s="59">
        <f aca="true" t="shared" si="150" ref="AX141:AX172">_xlfn.IFERROR(AW141/$AW$213,0)</f>
        <v>0</v>
      </c>
      <c r="AY141" s="29"/>
      <c r="AZ141" s="178">
        <f aca="true" t="shared" si="151" ref="AZ141">SUM(AZ142:AZ143)</f>
        <v>0</v>
      </c>
      <c r="BA141" s="59">
        <f aca="true" t="shared" si="152" ref="BA141:BA172">_xlfn.IFERROR(AZ141/AZ$213,0)</f>
        <v>0</v>
      </c>
      <c r="BB141" s="178">
        <f aca="true" t="shared" si="153" ref="BB141">SUM(BB142:BB143)</f>
        <v>0</v>
      </c>
      <c r="BC141" s="59">
        <f aca="true" t="shared" si="154" ref="BC141:BC172">_xlfn.IFERROR(BB141/BB$213,0)</f>
        <v>0</v>
      </c>
      <c r="BD141" s="178">
        <f aca="true" t="shared" si="155" ref="BD141">SUM(BD142:BD143)</f>
        <v>0</v>
      </c>
      <c r="BE141" s="59">
        <f aca="true" t="shared" si="156" ref="BE141:BE172">_xlfn.IFERROR(BD141/BD$213,0)</f>
        <v>0</v>
      </c>
      <c r="BF141" s="178">
        <f aca="true" t="shared" si="157" ref="BF141">SUM(BF142:BF143)</f>
        <v>0</v>
      </c>
      <c r="BG141" s="59">
        <f aca="true" t="shared" si="158" ref="BG141:BG172">_xlfn.IFERROR(BF141/BF$213,0)</f>
        <v>0</v>
      </c>
      <c r="BH141" s="29"/>
      <c r="BI141" s="8"/>
      <c r="BJ141" s="8"/>
      <c r="BK141" s="8"/>
      <c r="BL141" s="8"/>
      <c r="BM141" s="8"/>
      <c r="BN141" s="8"/>
      <c r="BO141" s="8"/>
      <c r="BP141" s="8"/>
      <c r="BQ141" s="8"/>
    </row>
    <row r="142" spans="2:69" ht="15">
      <c r="B142" s="287"/>
      <c r="C142" s="180"/>
      <c r="D142" s="257"/>
      <c r="E142" s="201" t="str">
        <f>D141&amp;".1"</f>
        <v>9.3.1</v>
      </c>
      <c r="F142" s="171" t="s">
        <v>90</v>
      </c>
      <c r="G142" s="135"/>
      <c r="H142" s="171"/>
      <c r="I142" s="263">
        <v>0</v>
      </c>
      <c r="J142" s="263">
        <v>0</v>
      </c>
      <c r="K142" s="263">
        <v>0</v>
      </c>
      <c r="L142" s="263">
        <v>0</v>
      </c>
      <c r="M142" s="263">
        <v>0</v>
      </c>
      <c r="N142" s="263">
        <v>0</v>
      </c>
      <c r="O142" s="263">
        <v>0</v>
      </c>
      <c r="P142" s="263">
        <v>0</v>
      </c>
      <c r="Q142" s="263">
        <v>0</v>
      </c>
      <c r="R142" s="263">
        <v>0</v>
      </c>
      <c r="S142" s="263">
        <v>0</v>
      </c>
      <c r="T142" s="263">
        <v>0</v>
      </c>
      <c r="U142" s="263">
        <v>0</v>
      </c>
      <c r="V142" s="263">
        <v>0</v>
      </c>
      <c r="W142" s="263">
        <v>0</v>
      </c>
      <c r="X142" s="263">
        <v>0</v>
      </c>
      <c r="Y142" s="263">
        <v>0</v>
      </c>
      <c r="Z142" s="263">
        <v>0</v>
      </c>
      <c r="AA142" s="263">
        <v>0</v>
      </c>
      <c r="AB142" s="263">
        <v>0</v>
      </c>
      <c r="AC142" s="263">
        <v>0</v>
      </c>
      <c r="AD142" s="263">
        <v>0</v>
      </c>
      <c r="AE142" s="263">
        <v>0</v>
      </c>
      <c r="AF142" s="263">
        <v>0</v>
      </c>
      <c r="AG142" s="263">
        <v>0</v>
      </c>
      <c r="AH142" s="263">
        <v>0</v>
      </c>
      <c r="AI142" s="263">
        <v>0</v>
      </c>
      <c r="AJ142" s="263">
        <v>0</v>
      </c>
      <c r="AK142" s="263">
        <v>0</v>
      </c>
      <c r="AL142" s="263">
        <v>0</v>
      </c>
      <c r="AM142" s="263">
        <v>0</v>
      </c>
      <c r="AN142" s="263">
        <v>0</v>
      </c>
      <c r="AO142" s="263">
        <v>0</v>
      </c>
      <c r="AP142" s="263">
        <v>0</v>
      </c>
      <c r="AQ142" s="263">
        <v>0</v>
      </c>
      <c r="AR142" s="263">
        <v>0</v>
      </c>
      <c r="AS142" s="263">
        <v>0</v>
      </c>
      <c r="AT142" s="263">
        <v>0</v>
      </c>
      <c r="AU142" s="263">
        <v>0</v>
      </c>
      <c r="AV142" s="263">
        <v>0</v>
      </c>
      <c r="AW142" s="163">
        <f t="shared" si="133"/>
        <v>0</v>
      </c>
      <c r="AX142" s="59">
        <f ca="1" t="shared" si="150"/>
        <v>0</v>
      </c>
      <c r="AY142" s="29"/>
      <c r="AZ142" s="263">
        <v>0</v>
      </c>
      <c r="BA142" s="59">
        <f ca="1" t="shared" si="152"/>
        <v>0</v>
      </c>
      <c r="BB142" s="263">
        <v>0</v>
      </c>
      <c r="BC142" s="59">
        <f ca="1" t="shared" si="154"/>
        <v>0</v>
      </c>
      <c r="BD142" s="263">
        <v>0</v>
      </c>
      <c r="BE142" s="59">
        <f ca="1" t="shared" si="156"/>
        <v>0</v>
      </c>
      <c r="BF142" s="263">
        <v>0</v>
      </c>
      <c r="BG142" s="59">
        <f ca="1" t="shared" si="158"/>
        <v>0</v>
      </c>
      <c r="BH142" s="29"/>
      <c r="BI142" s="8"/>
      <c r="BJ142" s="8"/>
      <c r="BK142" s="8"/>
      <c r="BL142" s="8"/>
      <c r="BM142" s="8"/>
      <c r="BN142" s="8"/>
      <c r="BO142" s="8"/>
      <c r="BP142" s="8"/>
      <c r="BQ142" s="8"/>
    </row>
    <row r="143" spans="2:69" ht="15">
      <c r="B143" s="287"/>
      <c r="C143" s="180"/>
      <c r="D143" s="257"/>
      <c r="E143" s="201" t="str">
        <f>D141&amp;".2"</f>
        <v>9.3.2</v>
      </c>
      <c r="F143" s="171" t="s">
        <v>91</v>
      </c>
      <c r="G143" s="135"/>
      <c r="H143" s="171"/>
      <c r="I143" s="341">
        <v>0</v>
      </c>
      <c r="J143" s="341">
        <v>0</v>
      </c>
      <c r="K143" s="341">
        <v>0</v>
      </c>
      <c r="L143" s="341">
        <v>0</v>
      </c>
      <c r="M143" s="341">
        <v>0</v>
      </c>
      <c r="N143" s="341">
        <v>0</v>
      </c>
      <c r="O143" s="341">
        <v>0</v>
      </c>
      <c r="P143" s="341">
        <v>0</v>
      </c>
      <c r="Q143" s="341">
        <v>0</v>
      </c>
      <c r="R143" s="341">
        <v>0</v>
      </c>
      <c r="S143" s="341">
        <v>0</v>
      </c>
      <c r="T143" s="341">
        <v>0</v>
      </c>
      <c r="U143" s="341">
        <v>0</v>
      </c>
      <c r="V143" s="341">
        <v>0</v>
      </c>
      <c r="W143" s="341">
        <v>0</v>
      </c>
      <c r="X143" s="341">
        <v>0</v>
      </c>
      <c r="Y143" s="341">
        <v>0</v>
      </c>
      <c r="Z143" s="341">
        <v>0</v>
      </c>
      <c r="AA143" s="341">
        <v>0</v>
      </c>
      <c r="AB143" s="341">
        <v>0</v>
      </c>
      <c r="AC143" s="341">
        <v>0</v>
      </c>
      <c r="AD143" s="341">
        <v>0</v>
      </c>
      <c r="AE143" s="341">
        <v>0</v>
      </c>
      <c r="AF143" s="341">
        <v>0</v>
      </c>
      <c r="AG143" s="341">
        <v>0</v>
      </c>
      <c r="AH143" s="341">
        <v>0</v>
      </c>
      <c r="AI143" s="341">
        <v>0</v>
      </c>
      <c r="AJ143" s="341">
        <v>0</v>
      </c>
      <c r="AK143" s="341">
        <v>0</v>
      </c>
      <c r="AL143" s="341">
        <v>0</v>
      </c>
      <c r="AM143" s="341">
        <v>0</v>
      </c>
      <c r="AN143" s="341">
        <v>0</v>
      </c>
      <c r="AO143" s="341">
        <v>0</v>
      </c>
      <c r="AP143" s="341">
        <v>0</v>
      </c>
      <c r="AQ143" s="341">
        <v>0</v>
      </c>
      <c r="AR143" s="341">
        <v>0</v>
      </c>
      <c r="AS143" s="341">
        <v>0</v>
      </c>
      <c r="AT143" s="341">
        <v>0</v>
      </c>
      <c r="AU143" s="341">
        <v>0</v>
      </c>
      <c r="AV143" s="341">
        <v>0</v>
      </c>
      <c r="AW143" s="163">
        <f t="shared" si="133"/>
        <v>0</v>
      </c>
      <c r="AX143" s="59">
        <f ca="1" t="shared" si="150"/>
        <v>0</v>
      </c>
      <c r="AY143" s="29"/>
      <c r="AZ143" s="341">
        <v>0</v>
      </c>
      <c r="BA143" s="59">
        <f ca="1" t="shared" si="152"/>
        <v>0</v>
      </c>
      <c r="BB143" s="341">
        <v>0</v>
      </c>
      <c r="BC143" s="59">
        <f ca="1" t="shared" si="154"/>
        <v>0</v>
      </c>
      <c r="BD143" s="341">
        <v>0</v>
      </c>
      <c r="BE143" s="59">
        <f ca="1" t="shared" si="156"/>
        <v>0</v>
      </c>
      <c r="BF143" s="341">
        <v>0</v>
      </c>
      <c r="BG143" s="59">
        <f ca="1" t="shared" si="158"/>
        <v>0</v>
      </c>
      <c r="BH143" s="29"/>
      <c r="BI143" s="8"/>
      <c r="BJ143" s="8"/>
      <c r="BK143" s="8"/>
      <c r="BL143" s="8"/>
      <c r="BM143" s="8"/>
      <c r="BN143" s="8"/>
      <c r="BO143" s="8"/>
      <c r="BP143" s="8"/>
      <c r="BQ143" s="8"/>
    </row>
    <row r="144" spans="2:69" ht="15">
      <c r="B144" s="287"/>
      <c r="C144" s="180"/>
      <c r="D144" s="298" t="str">
        <f>C130&amp;".4"</f>
        <v>9.4</v>
      </c>
      <c r="E144" s="171" t="s">
        <v>150</v>
      </c>
      <c r="F144" s="135"/>
      <c r="G144" s="171"/>
      <c r="H144" s="171"/>
      <c r="I144" s="178">
        <f>SUM(I145:I146)</f>
        <v>0</v>
      </c>
      <c r="J144" s="178">
        <f aca="true" t="shared" si="159" ref="J144:AV144">SUM(J145:J146)</f>
        <v>0</v>
      </c>
      <c r="K144" s="178">
        <f t="shared" si="159"/>
        <v>0</v>
      </c>
      <c r="L144" s="178">
        <f t="shared" si="159"/>
        <v>0</v>
      </c>
      <c r="M144" s="178">
        <f t="shared" si="159"/>
        <v>0</v>
      </c>
      <c r="N144" s="178">
        <f t="shared" si="159"/>
        <v>0</v>
      </c>
      <c r="O144" s="178">
        <f t="shared" si="159"/>
        <v>0</v>
      </c>
      <c r="P144" s="178">
        <f t="shared" si="159"/>
        <v>0</v>
      </c>
      <c r="Q144" s="178">
        <f t="shared" si="159"/>
        <v>0</v>
      </c>
      <c r="R144" s="178">
        <f t="shared" si="159"/>
        <v>0</v>
      </c>
      <c r="S144" s="178">
        <f t="shared" si="159"/>
        <v>0</v>
      </c>
      <c r="T144" s="178">
        <f t="shared" si="159"/>
        <v>0</v>
      </c>
      <c r="U144" s="178">
        <f t="shared" si="159"/>
        <v>0</v>
      </c>
      <c r="V144" s="178">
        <f t="shared" si="159"/>
        <v>0</v>
      </c>
      <c r="W144" s="178">
        <f t="shared" si="159"/>
        <v>0</v>
      </c>
      <c r="X144" s="178">
        <f t="shared" si="159"/>
        <v>0</v>
      </c>
      <c r="Y144" s="178">
        <f t="shared" si="159"/>
        <v>0</v>
      </c>
      <c r="Z144" s="178">
        <f t="shared" si="159"/>
        <v>0</v>
      </c>
      <c r="AA144" s="178">
        <f t="shared" si="159"/>
        <v>0</v>
      </c>
      <c r="AB144" s="178">
        <f t="shared" si="159"/>
        <v>0</v>
      </c>
      <c r="AC144" s="178">
        <f t="shared" si="159"/>
        <v>0</v>
      </c>
      <c r="AD144" s="178">
        <f t="shared" si="159"/>
        <v>0</v>
      </c>
      <c r="AE144" s="178">
        <f t="shared" si="159"/>
        <v>0</v>
      </c>
      <c r="AF144" s="178">
        <f t="shared" si="159"/>
        <v>0</v>
      </c>
      <c r="AG144" s="178">
        <f t="shared" si="159"/>
        <v>0</v>
      </c>
      <c r="AH144" s="178">
        <f t="shared" si="159"/>
        <v>0</v>
      </c>
      <c r="AI144" s="178">
        <f t="shared" si="159"/>
        <v>0</v>
      </c>
      <c r="AJ144" s="178">
        <f t="shared" si="159"/>
        <v>0</v>
      </c>
      <c r="AK144" s="178">
        <f t="shared" si="159"/>
        <v>0</v>
      </c>
      <c r="AL144" s="178">
        <f t="shared" si="159"/>
        <v>0</v>
      </c>
      <c r="AM144" s="178">
        <f t="shared" si="159"/>
        <v>0</v>
      </c>
      <c r="AN144" s="178">
        <f t="shared" si="159"/>
        <v>0</v>
      </c>
      <c r="AO144" s="178">
        <f t="shared" si="159"/>
        <v>0</v>
      </c>
      <c r="AP144" s="178">
        <f t="shared" si="159"/>
        <v>0</v>
      </c>
      <c r="AQ144" s="178">
        <f t="shared" si="159"/>
        <v>0</v>
      </c>
      <c r="AR144" s="178">
        <f t="shared" si="159"/>
        <v>0</v>
      </c>
      <c r="AS144" s="178">
        <f t="shared" si="159"/>
        <v>0</v>
      </c>
      <c r="AT144" s="178">
        <f t="shared" si="159"/>
        <v>0</v>
      </c>
      <c r="AU144" s="178">
        <f t="shared" si="159"/>
        <v>0</v>
      </c>
      <c r="AV144" s="178">
        <f t="shared" si="159"/>
        <v>0</v>
      </c>
      <c r="AW144" s="163">
        <f t="shared" si="133"/>
        <v>0</v>
      </c>
      <c r="AX144" s="59">
        <f ca="1" t="shared" si="150"/>
        <v>0</v>
      </c>
      <c r="AY144" s="29"/>
      <c r="AZ144" s="178">
        <f aca="true" t="shared" si="160" ref="AZ144">SUM(AZ145:AZ146)</f>
        <v>0</v>
      </c>
      <c r="BA144" s="59">
        <f ca="1" t="shared" si="152"/>
        <v>0</v>
      </c>
      <c r="BB144" s="178">
        <f aca="true" t="shared" si="161" ref="BB144">SUM(BB145:BB146)</f>
        <v>0</v>
      </c>
      <c r="BC144" s="59">
        <f ca="1" t="shared" si="154"/>
        <v>0</v>
      </c>
      <c r="BD144" s="178">
        <f aca="true" t="shared" si="162" ref="BD144">SUM(BD145:BD146)</f>
        <v>0</v>
      </c>
      <c r="BE144" s="59">
        <f ca="1" t="shared" si="156"/>
        <v>0</v>
      </c>
      <c r="BF144" s="178">
        <f aca="true" t="shared" si="163" ref="BF144">SUM(BF145:BF146)</f>
        <v>0</v>
      </c>
      <c r="BG144" s="59">
        <f ca="1" t="shared" si="158"/>
        <v>0</v>
      </c>
      <c r="BH144" s="29"/>
      <c r="BI144" s="8"/>
      <c r="BJ144" s="8"/>
      <c r="BK144" s="8"/>
      <c r="BL144" s="8"/>
      <c r="BM144" s="8"/>
      <c r="BN144" s="8"/>
      <c r="BO144" s="8"/>
      <c r="BP144" s="8"/>
      <c r="BQ144" s="8"/>
    </row>
    <row r="145" spans="2:69" ht="15">
      <c r="B145" s="287"/>
      <c r="C145" s="180"/>
      <c r="D145" s="201"/>
      <c r="E145" s="201" t="str">
        <f>D144&amp;".1"</f>
        <v>9.4.1</v>
      </c>
      <c r="F145" s="171" t="s">
        <v>90</v>
      </c>
      <c r="G145" s="135"/>
      <c r="H145" s="171"/>
      <c r="I145" s="263">
        <v>0</v>
      </c>
      <c r="J145" s="263">
        <v>0</v>
      </c>
      <c r="K145" s="263">
        <v>0</v>
      </c>
      <c r="L145" s="263">
        <v>0</v>
      </c>
      <c r="M145" s="263">
        <v>0</v>
      </c>
      <c r="N145" s="263">
        <v>0</v>
      </c>
      <c r="O145" s="263">
        <v>0</v>
      </c>
      <c r="P145" s="263">
        <v>0</v>
      </c>
      <c r="Q145" s="263">
        <v>0</v>
      </c>
      <c r="R145" s="263">
        <v>0</v>
      </c>
      <c r="S145" s="263">
        <v>0</v>
      </c>
      <c r="T145" s="263">
        <v>0</v>
      </c>
      <c r="U145" s="263">
        <v>0</v>
      </c>
      <c r="V145" s="263">
        <v>0</v>
      </c>
      <c r="W145" s="263">
        <v>0</v>
      </c>
      <c r="X145" s="263">
        <v>0</v>
      </c>
      <c r="Y145" s="263">
        <v>0</v>
      </c>
      <c r="Z145" s="263">
        <v>0</v>
      </c>
      <c r="AA145" s="263">
        <v>0</v>
      </c>
      <c r="AB145" s="263">
        <v>0</v>
      </c>
      <c r="AC145" s="263">
        <v>0</v>
      </c>
      <c r="AD145" s="263">
        <v>0</v>
      </c>
      <c r="AE145" s="263">
        <v>0</v>
      </c>
      <c r="AF145" s="263">
        <v>0</v>
      </c>
      <c r="AG145" s="263">
        <v>0</v>
      </c>
      <c r="AH145" s="263">
        <v>0</v>
      </c>
      <c r="AI145" s="263">
        <v>0</v>
      </c>
      <c r="AJ145" s="263">
        <v>0</v>
      </c>
      <c r="AK145" s="263">
        <v>0</v>
      </c>
      <c r="AL145" s="263">
        <v>0</v>
      </c>
      <c r="AM145" s="263">
        <v>0</v>
      </c>
      <c r="AN145" s="263">
        <v>0</v>
      </c>
      <c r="AO145" s="263">
        <v>0</v>
      </c>
      <c r="AP145" s="263">
        <v>0</v>
      </c>
      <c r="AQ145" s="263">
        <v>0</v>
      </c>
      <c r="AR145" s="263">
        <v>0</v>
      </c>
      <c r="AS145" s="263">
        <v>0</v>
      </c>
      <c r="AT145" s="263">
        <v>0</v>
      </c>
      <c r="AU145" s="263">
        <v>0</v>
      </c>
      <c r="AV145" s="263">
        <v>0</v>
      </c>
      <c r="AW145" s="163">
        <f t="shared" si="133"/>
        <v>0</v>
      </c>
      <c r="AX145" s="59">
        <f ca="1" t="shared" si="150"/>
        <v>0</v>
      </c>
      <c r="AY145" s="29"/>
      <c r="AZ145" s="263">
        <v>0</v>
      </c>
      <c r="BA145" s="59">
        <f ca="1" t="shared" si="152"/>
        <v>0</v>
      </c>
      <c r="BB145" s="263">
        <v>0</v>
      </c>
      <c r="BC145" s="59">
        <f ca="1" t="shared" si="154"/>
        <v>0</v>
      </c>
      <c r="BD145" s="263">
        <v>0</v>
      </c>
      <c r="BE145" s="59">
        <f ca="1" t="shared" si="156"/>
        <v>0</v>
      </c>
      <c r="BF145" s="263">
        <v>0</v>
      </c>
      <c r="BG145" s="59">
        <f ca="1" t="shared" si="158"/>
        <v>0</v>
      </c>
      <c r="BH145" s="29"/>
      <c r="BI145" s="8"/>
      <c r="BJ145" s="8"/>
      <c r="BK145" s="8"/>
      <c r="BL145" s="8"/>
      <c r="BM145" s="8"/>
      <c r="BN145" s="8"/>
      <c r="BO145" s="8"/>
      <c r="BP145" s="8"/>
      <c r="BQ145" s="8"/>
    </row>
    <row r="146" spans="2:69" ht="15">
      <c r="B146" s="287"/>
      <c r="C146" s="180"/>
      <c r="D146" s="201"/>
      <c r="E146" s="201" t="str">
        <f>D144&amp;".2"</f>
        <v>9.4.2</v>
      </c>
      <c r="F146" s="171" t="s">
        <v>91</v>
      </c>
      <c r="G146" s="135"/>
      <c r="H146" s="171"/>
      <c r="I146" s="263">
        <v>0</v>
      </c>
      <c r="J146" s="263">
        <v>0</v>
      </c>
      <c r="K146" s="263">
        <v>0</v>
      </c>
      <c r="L146" s="263">
        <v>0</v>
      </c>
      <c r="M146" s="263">
        <v>0</v>
      </c>
      <c r="N146" s="263">
        <v>0</v>
      </c>
      <c r="O146" s="263">
        <v>0</v>
      </c>
      <c r="P146" s="263">
        <v>0</v>
      </c>
      <c r="Q146" s="263">
        <v>0</v>
      </c>
      <c r="R146" s="263">
        <v>0</v>
      </c>
      <c r="S146" s="263">
        <v>0</v>
      </c>
      <c r="T146" s="263">
        <v>0</v>
      </c>
      <c r="U146" s="263">
        <v>0</v>
      </c>
      <c r="V146" s="263">
        <v>0</v>
      </c>
      <c r="W146" s="263">
        <v>0</v>
      </c>
      <c r="X146" s="263">
        <v>0</v>
      </c>
      <c r="Y146" s="263">
        <v>0</v>
      </c>
      <c r="Z146" s="263">
        <v>0</v>
      </c>
      <c r="AA146" s="263">
        <v>0</v>
      </c>
      <c r="AB146" s="263">
        <v>0</v>
      </c>
      <c r="AC146" s="263">
        <v>0</v>
      </c>
      <c r="AD146" s="263">
        <v>0</v>
      </c>
      <c r="AE146" s="263">
        <v>0</v>
      </c>
      <c r="AF146" s="263">
        <v>0</v>
      </c>
      <c r="AG146" s="263">
        <v>0</v>
      </c>
      <c r="AH146" s="263">
        <v>0</v>
      </c>
      <c r="AI146" s="263">
        <v>0</v>
      </c>
      <c r="AJ146" s="263">
        <v>0</v>
      </c>
      <c r="AK146" s="263">
        <v>0</v>
      </c>
      <c r="AL146" s="263">
        <v>0</v>
      </c>
      <c r="AM146" s="263">
        <v>0</v>
      </c>
      <c r="AN146" s="263">
        <v>0</v>
      </c>
      <c r="AO146" s="263">
        <v>0</v>
      </c>
      <c r="AP146" s="263">
        <v>0</v>
      </c>
      <c r="AQ146" s="263">
        <v>0</v>
      </c>
      <c r="AR146" s="263">
        <v>0</v>
      </c>
      <c r="AS146" s="263">
        <v>0</v>
      </c>
      <c r="AT146" s="263">
        <v>0</v>
      </c>
      <c r="AU146" s="263">
        <v>0</v>
      </c>
      <c r="AV146" s="263">
        <v>0</v>
      </c>
      <c r="AW146" s="163">
        <f t="shared" si="133"/>
        <v>0</v>
      </c>
      <c r="AX146" s="59">
        <f ca="1" t="shared" si="150"/>
        <v>0</v>
      </c>
      <c r="AY146" s="29"/>
      <c r="AZ146" s="263">
        <v>0</v>
      </c>
      <c r="BA146" s="59">
        <f ca="1" t="shared" si="152"/>
        <v>0</v>
      </c>
      <c r="BB146" s="263">
        <v>0</v>
      </c>
      <c r="BC146" s="59">
        <f ca="1" t="shared" si="154"/>
        <v>0</v>
      </c>
      <c r="BD146" s="263">
        <v>0</v>
      </c>
      <c r="BE146" s="59">
        <f ca="1" t="shared" si="156"/>
        <v>0</v>
      </c>
      <c r="BF146" s="263">
        <v>0</v>
      </c>
      <c r="BG146" s="59">
        <f ca="1" t="shared" si="158"/>
        <v>0</v>
      </c>
      <c r="BH146" s="29"/>
      <c r="BI146" s="8"/>
      <c r="BJ146" s="8"/>
      <c r="BK146" s="8"/>
      <c r="BL146" s="8"/>
      <c r="BM146" s="8"/>
      <c r="BN146" s="8"/>
      <c r="BO146" s="8"/>
      <c r="BP146" s="8"/>
      <c r="BQ146" s="8"/>
    </row>
    <row r="147" spans="2:69" ht="15">
      <c r="B147" s="287"/>
      <c r="C147" s="180"/>
      <c r="D147" s="257" t="str">
        <f>C130&amp;".5"</f>
        <v>9.5</v>
      </c>
      <c r="E147" s="171" t="s">
        <v>151</v>
      </c>
      <c r="F147" s="135"/>
      <c r="G147" s="171"/>
      <c r="H147" s="171"/>
      <c r="I147" s="163">
        <f>SUM(I148:I159)</f>
        <v>0</v>
      </c>
      <c r="J147" s="163">
        <f aca="true" t="shared" si="164" ref="J147:AV147">SUM(J148:J159)</f>
        <v>0</v>
      </c>
      <c r="K147" s="163">
        <f t="shared" si="164"/>
        <v>0</v>
      </c>
      <c r="L147" s="163">
        <f t="shared" si="164"/>
        <v>0</v>
      </c>
      <c r="M147" s="163">
        <f t="shared" si="164"/>
        <v>0</v>
      </c>
      <c r="N147" s="163">
        <f t="shared" si="164"/>
        <v>0</v>
      </c>
      <c r="O147" s="163">
        <f t="shared" si="164"/>
        <v>0</v>
      </c>
      <c r="P147" s="163">
        <f t="shared" si="164"/>
        <v>0</v>
      </c>
      <c r="Q147" s="163">
        <f t="shared" si="164"/>
        <v>0</v>
      </c>
      <c r="R147" s="163">
        <f t="shared" si="164"/>
        <v>0</v>
      </c>
      <c r="S147" s="163">
        <f t="shared" si="164"/>
        <v>0</v>
      </c>
      <c r="T147" s="163">
        <f t="shared" si="164"/>
        <v>0</v>
      </c>
      <c r="U147" s="163">
        <f t="shared" si="164"/>
        <v>0</v>
      </c>
      <c r="V147" s="163">
        <f t="shared" si="164"/>
        <v>0</v>
      </c>
      <c r="W147" s="163">
        <f t="shared" si="164"/>
        <v>0</v>
      </c>
      <c r="X147" s="163">
        <f t="shared" si="164"/>
        <v>0</v>
      </c>
      <c r="Y147" s="163">
        <f t="shared" si="164"/>
        <v>0</v>
      </c>
      <c r="Z147" s="163">
        <f t="shared" si="164"/>
        <v>0</v>
      </c>
      <c r="AA147" s="163">
        <f t="shared" si="164"/>
        <v>0</v>
      </c>
      <c r="AB147" s="163">
        <f t="shared" si="164"/>
        <v>0</v>
      </c>
      <c r="AC147" s="163">
        <f t="shared" si="164"/>
        <v>0</v>
      </c>
      <c r="AD147" s="163">
        <f t="shared" si="164"/>
        <v>0</v>
      </c>
      <c r="AE147" s="163">
        <f t="shared" si="164"/>
        <v>0</v>
      </c>
      <c r="AF147" s="163">
        <f t="shared" si="164"/>
        <v>0</v>
      </c>
      <c r="AG147" s="163">
        <f t="shared" si="164"/>
        <v>0</v>
      </c>
      <c r="AH147" s="163">
        <f t="shared" si="164"/>
        <v>0</v>
      </c>
      <c r="AI147" s="163">
        <f t="shared" si="164"/>
        <v>0</v>
      </c>
      <c r="AJ147" s="163">
        <f t="shared" si="164"/>
        <v>0</v>
      </c>
      <c r="AK147" s="163">
        <f t="shared" si="164"/>
        <v>0</v>
      </c>
      <c r="AL147" s="163">
        <f t="shared" si="164"/>
        <v>0</v>
      </c>
      <c r="AM147" s="163">
        <f t="shared" si="164"/>
        <v>0</v>
      </c>
      <c r="AN147" s="163">
        <f t="shared" si="164"/>
        <v>0</v>
      </c>
      <c r="AO147" s="163">
        <f t="shared" si="164"/>
        <v>0</v>
      </c>
      <c r="AP147" s="163">
        <f t="shared" si="164"/>
        <v>0</v>
      </c>
      <c r="AQ147" s="163">
        <f t="shared" si="164"/>
        <v>0</v>
      </c>
      <c r="AR147" s="163">
        <f t="shared" si="164"/>
        <v>0</v>
      </c>
      <c r="AS147" s="163">
        <f t="shared" si="164"/>
        <v>0</v>
      </c>
      <c r="AT147" s="163">
        <f t="shared" si="164"/>
        <v>0</v>
      </c>
      <c r="AU147" s="163">
        <f t="shared" si="164"/>
        <v>0</v>
      </c>
      <c r="AV147" s="163">
        <f t="shared" si="164"/>
        <v>0</v>
      </c>
      <c r="AW147" s="163">
        <f t="shared" si="133"/>
        <v>0</v>
      </c>
      <c r="AX147" s="59">
        <f ca="1" t="shared" si="150"/>
        <v>0</v>
      </c>
      <c r="AY147" s="29"/>
      <c r="AZ147" s="163">
        <f aca="true" t="shared" si="165" ref="AZ147">SUM(AZ148:AZ159)</f>
        <v>0</v>
      </c>
      <c r="BA147" s="59">
        <f ca="1" t="shared" si="152"/>
        <v>0</v>
      </c>
      <c r="BB147" s="163">
        <f aca="true" t="shared" si="166" ref="BB147">SUM(BB148:BB159)</f>
        <v>0</v>
      </c>
      <c r="BC147" s="59">
        <f ca="1" t="shared" si="154"/>
        <v>0</v>
      </c>
      <c r="BD147" s="163">
        <f aca="true" t="shared" si="167" ref="BD147">SUM(BD148:BD159)</f>
        <v>0</v>
      </c>
      <c r="BE147" s="59">
        <f ca="1" t="shared" si="156"/>
        <v>0</v>
      </c>
      <c r="BF147" s="163">
        <f aca="true" t="shared" si="168" ref="BF147">SUM(BF148:BF159)</f>
        <v>0</v>
      </c>
      <c r="BG147" s="59">
        <f ca="1" t="shared" si="158"/>
        <v>0</v>
      </c>
      <c r="BH147" s="29"/>
      <c r="BI147" s="8"/>
      <c r="BJ147" s="8"/>
      <c r="BK147" s="8"/>
      <c r="BL147" s="8"/>
      <c r="BM147" s="8"/>
      <c r="BN147" s="8"/>
      <c r="BO147" s="8"/>
      <c r="BP147" s="8"/>
      <c r="BQ147" s="8"/>
    </row>
    <row r="148" spans="2:69" ht="15">
      <c r="B148" s="287"/>
      <c r="C148" s="180"/>
      <c r="D148" s="201"/>
      <c r="E148" s="201" t="str">
        <f>D147&amp;".1"</f>
        <v>9.5.1</v>
      </c>
      <c r="F148" s="171" t="s">
        <v>129</v>
      </c>
      <c r="G148" s="135"/>
      <c r="H148" s="171"/>
      <c r="I148" s="263">
        <v>0</v>
      </c>
      <c r="J148" s="263">
        <v>0</v>
      </c>
      <c r="K148" s="263">
        <v>0</v>
      </c>
      <c r="L148" s="263">
        <v>0</v>
      </c>
      <c r="M148" s="263">
        <v>0</v>
      </c>
      <c r="N148" s="263">
        <v>0</v>
      </c>
      <c r="O148" s="263">
        <v>0</v>
      </c>
      <c r="P148" s="263">
        <v>0</v>
      </c>
      <c r="Q148" s="263">
        <v>0</v>
      </c>
      <c r="R148" s="263">
        <v>0</v>
      </c>
      <c r="S148" s="263">
        <v>0</v>
      </c>
      <c r="T148" s="263">
        <v>0</v>
      </c>
      <c r="U148" s="263">
        <v>0</v>
      </c>
      <c r="V148" s="263">
        <v>0</v>
      </c>
      <c r="W148" s="263">
        <v>0</v>
      </c>
      <c r="X148" s="263">
        <v>0</v>
      </c>
      <c r="Y148" s="263">
        <v>0</v>
      </c>
      <c r="Z148" s="263">
        <v>0</v>
      </c>
      <c r="AA148" s="263">
        <v>0</v>
      </c>
      <c r="AB148" s="263">
        <v>0</v>
      </c>
      <c r="AC148" s="263">
        <v>0</v>
      </c>
      <c r="AD148" s="263">
        <v>0</v>
      </c>
      <c r="AE148" s="263">
        <v>0</v>
      </c>
      <c r="AF148" s="263">
        <v>0</v>
      </c>
      <c r="AG148" s="263">
        <v>0</v>
      </c>
      <c r="AH148" s="263">
        <v>0</v>
      </c>
      <c r="AI148" s="263">
        <v>0</v>
      </c>
      <c r="AJ148" s="263">
        <v>0</v>
      </c>
      <c r="AK148" s="263">
        <v>0</v>
      </c>
      <c r="AL148" s="263">
        <v>0</v>
      </c>
      <c r="AM148" s="263">
        <v>0</v>
      </c>
      <c r="AN148" s="263">
        <v>0</v>
      </c>
      <c r="AO148" s="263">
        <v>0</v>
      </c>
      <c r="AP148" s="263">
        <v>0</v>
      </c>
      <c r="AQ148" s="263">
        <v>0</v>
      </c>
      <c r="AR148" s="263">
        <v>0</v>
      </c>
      <c r="AS148" s="263">
        <v>0</v>
      </c>
      <c r="AT148" s="263">
        <v>0</v>
      </c>
      <c r="AU148" s="263">
        <v>0</v>
      </c>
      <c r="AV148" s="263">
        <v>0</v>
      </c>
      <c r="AW148" s="163">
        <f t="shared" si="133"/>
        <v>0</v>
      </c>
      <c r="AX148" s="59">
        <f ca="1" t="shared" si="150"/>
        <v>0</v>
      </c>
      <c r="AY148" s="29"/>
      <c r="AZ148" s="263">
        <v>0</v>
      </c>
      <c r="BA148" s="59">
        <f ca="1" t="shared" si="152"/>
        <v>0</v>
      </c>
      <c r="BB148" s="263">
        <v>0</v>
      </c>
      <c r="BC148" s="59">
        <f ca="1" t="shared" si="154"/>
        <v>0</v>
      </c>
      <c r="BD148" s="263">
        <v>0</v>
      </c>
      <c r="BE148" s="59">
        <f ca="1" t="shared" si="156"/>
        <v>0</v>
      </c>
      <c r="BF148" s="263">
        <v>0</v>
      </c>
      <c r="BG148" s="59">
        <f ca="1" t="shared" si="158"/>
        <v>0</v>
      </c>
      <c r="BH148" s="29"/>
      <c r="BI148" s="8"/>
      <c r="BJ148" s="8"/>
      <c r="BK148" s="8"/>
      <c r="BL148" s="8"/>
      <c r="BM148" s="8"/>
      <c r="BN148" s="8"/>
      <c r="BO148" s="8"/>
      <c r="BP148" s="8"/>
      <c r="BQ148" s="8"/>
    </row>
    <row r="149" spans="2:69" ht="15">
      <c r="B149" s="287"/>
      <c r="C149" s="180"/>
      <c r="D149" s="201"/>
      <c r="E149" s="201" t="str">
        <f>D147&amp;".2"</f>
        <v>9.5.2</v>
      </c>
      <c r="F149" s="171" t="s">
        <v>130</v>
      </c>
      <c r="G149" s="135"/>
      <c r="H149" s="171"/>
      <c r="I149" s="263">
        <v>0</v>
      </c>
      <c r="J149" s="263">
        <v>0</v>
      </c>
      <c r="K149" s="263">
        <v>0</v>
      </c>
      <c r="L149" s="263">
        <v>0</v>
      </c>
      <c r="M149" s="263">
        <v>0</v>
      </c>
      <c r="N149" s="263">
        <v>0</v>
      </c>
      <c r="O149" s="263">
        <v>0</v>
      </c>
      <c r="P149" s="263">
        <v>0</v>
      </c>
      <c r="Q149" s="263">
        <v>0</v>
      </c>
      <c r="R149" s="263">
        <v>0</v>
      </c>
      <c r="S149" s="263">
        <v>0</v>
      </c>
      <c r="T149" s="263">
        <v>0</v>
      </c>
      <c r="U149" s="263">
        <v>0</v>
      </c>
      <c r="V149" s="263">
        <v>0</v>
      </c>
      <c r="W149" s="263">
        <v>0</v>
      </c>
      <c r="X149" s="263">
        <v>0</v>
      </c>
      <c r="Y149" s="263">
        <v>0</v>
      </c>
      <c r="Z149" s="263">
        <v>0</v>
      </c>
      <c r="AA149" s="263">
        <v>0</v>
      </c>
      <c r="AB149" s="263">
        <v>0</v>
      </c>
      <c r="AC149" s="263">
        <v>0</v>
      </c>
      <c r="AD149" s="263">
        <v>0</v>
      </c>
      <c r="AE149" s="263">
        <v>0</v>
      </c>
      <c r="AF149" s="263">
        <v>0</v>
      </c>
      <c r="AG149" s="263">
        <v>0</v>
      </c>
      <c r="AH149" s="263">
        <v>0</v>
      </c>
      <c r="AI149" s="263">
        <v>0</v>
      </c>
      <c r="AJ149" s="263">
        <v>0</v>
      </c>
      <c r="AK149" s="263">
        <v>0</v>
      </c>
      <c r="AL149" s="263">
        <v>0</v>
      </c>
      <c r="AM149" s="263">
        <v>0</v>
      </c>
      <c r="AN149" s="263">
        <v>0</v>
      </c>
      <c r="AO149" s="263">
        <v>0</v>
      </c>
      <c r="AP149" s="263">
        <v>0</v>
      </c>
      <c r="AQ149" s="263">
        <v>0</v>
      </c>
      <c r="AR149" s="263">
        <v>0</v>
      </c>
      <c r="AS149" s="263">
        <v>0</v>
      </c>
      <c r="AT149" s="263">
        <v>0</v>
      </c>
      <c r="AU149" s="263">
        <v>0</v>
      </c>
      <c r="AV149" s="263">
        <v>0</v>
      </c>
      <c r="AW149" s="163">
        <f t="shared" si="133"/>
        <v>0</v>
      </c>
      <c r="AX149" s="59">
        <f ca="1" t="shared" si="150"/>
        <v>0</v>
      </c>
      <c r="AY149" s="29"/>
      <c r="AZ149" s="263">
        <v>0</v>
      </c>
      <c r="BA149" s="59">
        <f ca="1" t="shared" si="152"/>
        <v>0</v>
      </c>
      <c r="BB149" s="263">
        <v>0</v>
      </c>
      <c r="BC149" s="59">
        <f ca="1" t="shared" si="154"/>
        <v>0</v>
      </c>
      <c r="BD149" s="263">
        <v>0</v>
      </c>
      <c r="BE149" s="59">
        <f ca="1" t="shared" si="156"/>
        <v>0</v>
      </c>
      <c r="BF149" s="263">
        <v>0</v>
      </c>
      <c r="BG149" s="59">
        <f ca="1" t="shared" si="158"/>
        <v>0</v>
      </c>
      <c r="BH149" s="29"/>
      <c r="BI149" s="8"/>
      <c r="BJ149" s="8"/>
      <c r="BK149" s="8"/>
      <c r="BL149" s="8"/>
      <c r="BM149" s="8"/>
      <c r="BN149" s="8"/>
      <c r="BO149" s="8"/>
      <c r="BP149" s="8"/>
      <c r="BQ149" s="8"/>
    </row>
    <row r="150" spans="2:69" ht="15">
      <c r="B150" s="287"/>
      <c r="C150" s="180"/>
      <c r="D150" s="201"/>
      <c r="E150" s="201" t="str">
        <f>D147&amp;".3"</f>
        <v>9.5.3</v>
      </c>
      <c r="F150" s="171" t="s">
        <v>131</v>
      </c>
      <c r="G150" s="135"/>
      <c r="H150" s="171"/>
      <c r="I150" s="263">
        <v>0</v>
      </c>
      <c r="J150" s="263">
        <v>0</v>
      </c>
      <c r="K150" s="263">
        <v>0</v>
      </c>
      <c r="L150" s="263">
        <v>0</v>
      </c>
      <c r="M150" s="263">
        <v>0</v>
      </c>
      <c r="N150" s="263">
        <v>0</v>
      </c>
      <c r="O150" s="263">
        <v>0</v>
      </c>
      <c r="P150" s="263">
        <v>0</v>
      </c>
      <c r="Q150" s="263">
        <v>0</v>
      </c>
      <c r="R150" s="263">
        <v>0</v>
      </c>
      <c r="S150" s="263">
        <v>0</v>
      </c>
      <c r="T150" s="263">
        <v>0</v>
      </c>
      <c r="U150" s="263">
        <v>0</v>
      </c>
      <c r="V150" s="263">
        <v>0</v>
      </c>
      <c r="W150" s="263">
        <v>0</v>
      </c>
      <c r="X150" s="263">
        <v>0</v>
      </c>
      <c r="Y150" s="263">
        <v>0</v>
      </c>
      <c r="Z150" s="263">
        <v>0</v>
      </c>
      <c r="AA150" s="263">
        <v>0</v>
      </c>
      <c r="AB150" s="263">
        <v>0</v>
      </c>
      <c r="AC150" s="263">
        <v>0</v>
      </c>
      <c r="AD150" s="263">
        <v>0</v>
      </c>
      <c r="AE150" s="263">
        <v>0</v>
      </c>
      <c r="AF150" s="263">
        <v>0</v>
      </c>
      <c r="AG150" s="263">
        <v>0</v>
      </c>
      <c r="AH150" s="263">
        <v>0</v>
      </c>
      <c r="AI150" s="263">
        <v>0</v>
      </c>
      <c r="AJ150" s="263">
        <v>0</v>
      </c>
      <c r="AK150" s="263">
        <v>0</v>
      </c>
      <c r="AL150" s="263">
        <v>0</v>
      </c>
      <c r="AM150" s="263">
        <v>0</v>
      </c>
      <c r="AN150" s="263">
        <v>0</v>
      </c>
      <c r="AO150" s="263">
        <v>0</v>
      </c>
      <c r="AP150" s="263">
        <v>0</v>
      </c>
      <c r="AQ150" s="263">
        <v>0</v>
      </c>
      <c r="AR150" s="263">
        <v>0</v>
      </c>
      <c r="AS150" s="263">
        <v>0</v>
      </c>
      <c r="AT150" s="263">
        <v>0</v>
      </c>
      <c r="AU150" s="263">
        <v>0</v>
      </c>
      <c r="AV150" s="263">
        <v>0</v>
      </c>
      <c r="AW150" s="163">
        <f t="shared" si="133"/>
        <v>0</v>
      </c>
      <c r="AX150" s="59">
        <f ca="1" t="shared" si="150"/>
        <v>0</v>
      </c>
      <c r="AY150" s="29"/>
      <c r="AZ150" s="263">
        <v>0</v>
      </c>
      <c r="BA150" s="59">
        <f ca="1" t="shared" si="152"/>
        <v>0</v>
      </c>
      <c r="BB150" s="263">
        <v>0</v>
      </c>
      <c r="BC150" s="59">
        <f ca="1" t="shared" si="154"/>
        <v>0</v>
      </c>
      <c r="BD150" s="263">
        <v>0</v>
      </c>
      <c r="BE150" s="59">
        <f ca="1" t="shared" si="156"/>
        <v>0</v>
      </c>
      <c r="BF150" s="263">
        <v>0</v>
      </c>
      <c r="BG150" s="59">
        <f ca="1" t="shared" si="158"/>
        <v>0</v>
      </c>
      <c r="BH150" s="29"/>
      <c r="BI150" s="8"/>
      <c r="BJ150" s="8"/>
      <c r="BK150" s="8"/>
      <c r="BL150" s="8"/>
      <c r="BM150" s="8"/>
      <c r="BN150" s="8"/>
      <c r="BO150" s="8"/>
      <c r="BP150" s="8"/>
      <c r="BQ150" s="8"/>
    </row>
    <row r="151" spans="2:69" ht="15">
      <c r="B151" s="287"/>
      <c r="C151" s="180"/>
      <c r="D151" s="201"/>
      <c r="E151" s="201" t="str">
        <f>D147&amp;".4"</f>
        <v>9.5.4</v>
      </c>
      <c r="F151" s="171" t="s">
        <v>132</v>
      </c>
      <c r="G151" s="135"/>
      <c r="H151" s="171"/>
      <c r="I151" s="263">
        <v>0</v>
      </c>
      <c r="J151" s="263">
        <v>0</v>
      </c>
      <c r="K151" s="263">
        <v>0</v>
      </c>
      <c r="L151" s="263">
        <v>0</v>
      </c>
      <c r="M151" s="263">
        <v>0</v>
      </c>
      <c r="N151" s="263">
        <v>0</v>
      </c>
      <c r="O151" s="263">
        <v>0</v>
      </c>
      <c r="P151" s="263">
        <v>0</v>
      </c>
      <c r="Q151" s="263">
        <v>0</v>
      </c>
      <c r="R151" s="263">
        <v>0</v>
      </c>
      <c r="S151" s="263">
        <v>0</v>
      </c>
      <c r="T151" s="263">
        <v>0</v>
      </c>
      <c r="U151" s="263">
        <v>0</v>
      </c>
      <c r="V151" s="263">
        <v>0</v>
      </c>
      <c r="W151" s="263">
        <v>0</v>
      </c>
      <c r="X151" s="263">
        <v>0</v>
      </c>
      <c r="Y151" s="263">
        <v>0</v>
      </c>
      <c r="Z151" s="263">
        <v>0</v>
      </c>
      <c r="AA151" s="263">
        <v>0</v>
      </c>
      <c r="AB151" s="263">
        <v>0</v>
      </c>
      <c r="AC151" s="263">
        <v>0</v>
      </c>
      <c r="AD151" s="263">
        <v>0</v>
      </c>
      <c r="AE151" s="263">
        <v>0</v>
      </c>
      <c r="AF151" s="263">
        <v>0</v>
      </c>
      <c r="AG151" s="263">
        <v>0</v>
      </c>
      <c r="AH151" s="263">
        <v>0</v>
      </c>
      <c r="AI151" s="263">
        <v>0</v>
      </c>
      <c r="AJ151" s="263">
        <v>0</v>
      </c>
      <c r="AK151" s="263">
        <v>0</v>
      </c>
      <c r="AL151" s="263">
        <v>0</v>
      </c>
      <c r="AM151" s="263">
        <v>0</v>
      </c>
      <c r="AN151" s="263">
        <v>0</v>
      </c>
      <c r="AO151" s="263">
        <v>0</v>
      </c>
      <c r="AP151" s="263">
        <v>0</v>
      </c>
      <c r="AQ151" s="263">
        <v>0</v>
      </c>
      <c r="AR151" s="263">
        <v>0</v>
      </c>
      <c r="AS151" s="263">
        <v>0</v>
      </c>
      <c r="AT151" s="263">
        <v>0</v>
      </c>
      <c r="AU151" s="263">
        <v>0</v>
      </c>
      <c r="AV151" s="263">
        <v>0</v>
      </c>
      <c r="AW151" s="163">
        <f t="shared" si="133"/>
        <v>0</v>
      </c>
      <c r="AX151" s="59">
        <f ca="1" t="shared" si="150"/>
        <v>0</v>
      </c>
      <c r="AY151" s="29"/>
      <c r="AZ151" s="263">
        <v>0</v>
      </c>
      <c r="BA151" s="59">
        <f ca="1" t="shared" si="152"/>
        <v>0</v>
      </c>
      <c r="BB151" s="263">
        <v>0</v>
      </c>
      <c r="BC151" s="59">
        <f ca="1" t="shared" si="154"/>
        <v>0</v>
      </c>
      <c r="BD151" s="263">
        <v>0</v>
      </c>
      <c r="BE151" s="59">
        <f ca="1" t="shared" si="156"/>
        <v>0</v>
      </c>
      <c r="BF151" s="263">
        <v>0</v>
      </c>
      <c r="BG151" s="59">
        <f ca="1" t="shared" si="158"/>
        <v>0</v>
      </c>
      <c r="BH151" s="29"/>
      <c r="BI151" s="8"/>
      <c r="BJ151" s="8"/>
      <c r="BK151" s="8"/>
      <c r="BL151" s="8"/>
      <c r="BM151" s="8"/>
      <c r="BN151" s="8"/>
      <c r="BO151" s="8"/>
      <c r="BP151" s="8"/>
      <c r="BQ151" s="8"/>
    </row>
    <row r="152" spans="2:69" ht="15">
      <c r="B152" s="287"/>
      <c r="C152" s="180"/>
      <c r="D152" s="201"/>
      <c r="E152" s="201" t="str">
        <f>D147&amp;".5"</f>
        <v>9.5.5</v>
      </c>
      <c r="F152" s="171" t="s">
        <v>133</v>
      </c>
      <c r="G152" s="135"/>
      <c r="H152" s="171"/>
      <c r="I152" s="263">
        <v>0</v>
      </c>
      <c r="J152" s="263">
        <v>0</v>
      </c>
      <c r="K152" s="263">
        <v>0</v>
      </c>
      <c r="L152" s="263">
        <v>0</v>
      </c>
      <c r="M152" s="263">
        <v>0</v>
      </c>
      <c r="N152" s="263">
        <v>0</v>
      </c>
      <c r="O152" s="263">
        <v>0</v>
      </c>
      <c r="P152" s="263">
        <v>0</v>
      </c>
      <c r="Q152" s="263">
        <v>0</v>
      </c>
      <c r="R152" s="263">
        <v>0</v>
      </c>
      <c r="S152" s="263">
        <v>0</v>
      </c>
      <c r="T152" s="263">
        <v>0</v>
      </c>
      <c r="U152" s="263">
        <v>0</v>
      </c>
      <c r="V152" s="263">
        <v>0</v>
      </c>
      <c r="W152" s="263">
        <v>0</v>
      </c>
      <c r="X152" s="263">
        <v>0</v>
      </c>
      <c r="Y152" s="263">
        <v>0</v>
      </c>
      <c r="Z152" s="263">
        <v>0</v>
      </c>
      <c r="AA152" s="263">
        <v>0</v>
      </c>
      <c r="AB152" s="263">
        <v>0</v>
      </c>
      <c r="AC152" s="263">
        <v>0</v>
      </c>
      <c r="AD152" s="263">
        <v>0</v>
      </c>
      <c r="AE152" s="263">
        <v>0</v>
      </c>
      <c r="AF152" s="263">
        <v>0</v>
      </c>
      <c r="AG152" s="263">
        <v>0</v>
      </c>
      <c r="AH152" s="263">
        <v>0</v>
      </c>
      <c r="AI152" s="263">
        <v>0</v>
      </c>
      <c r="AJ152" s="263">
        <v>0</v>
      </c>
      <c r="AK152" s="263">
        <v>0</v>
      </c>
      <c r="AL152" s="263">
        <v>0</v>
      </c>
      <c r="AM152" s="263">
        <v>0</v>
      </c>
      <c r="AN152" s="263">
        <v>0</v>
      </c>
      <c r="AO152" s="263">
        <v>0</v>
      </c>
      <c r="AP152" s="263">
        <v>0</v>
      </c>
      <c r="AQ152" s="263">
        <v>0</v>
      </c>
      <c r="AR152" s="263">
        <v>0</v>
      </c>
      <c r="AS152" s="263">
        <v>0</v>
      </c>
      <c r="AT152" s="263">
        <v>0</v>
      </c>
      <c r="AU152" s="263">
        <v>0</v>
      </c>
      <c r="AV152" s="263">
        <v>0</v>
      </c>
      <c r="AW152" s="163">
        <f t="shared" si="133"/>
        <v>0</v>
      </c>
      <c r="AX152" s="59">
        <f ca="1" t="shared" si="150"/>
        <v>0</v>
      </c>
      <c r="AY152" s="29"/>
      <c r="AZ152" s="263">
        <v>0</v>
      </c>
      <c r="BA152" s="59">
        <f ca="1" t="shared" si="152"/>
        <v>0</v>
      </c>
      <c r="BB152" s="263">
        <v>0</v>
      </c>
      <c r="BC152" s="59">
        <f ca="1" t="shared" si="154"/>
        <v>0</v>
      </c>
      <c r="BD152" s="263">
        <v>0</v>
      </c>
      <c r="BE152" s="59">
        <f ca="1" t="shared" si="156"/>
        <v>0</v>
      </c>
      <c r="BF152" s="263">
        <v>0</v>
      </c>
      <c r="BG152" s="59">
        <f ca="1" t="shared" si="158"/>
        <v>0</v>
      </c>
      <c r="BH152" s="29"/>
      <c r="BI152" s="8"/>
      <c r="BJ152" s="8"/>
      <c r="BK152" s="8"/>
      <c r="BL152" s="8"/>
      <c r="BM152" s="8"/>
      <c r="BN152" s="8"/>
      <c r="BO152" s="8"/>
      <c r="BP152" s="8"/>
      <c r="BQ152" s="8"/>
    </row>
    <row r="153" spans="2:69" ht="15">
      <c r="B153" s="287"/>
      <c r="C153" s="180"/>
      <c r="D153" s="201"/>
      <c r="E153" s="201" t="str">
        <f>D147&amp;".6"</f>
        <v>9.5.6</v>
      </c>
      <c r="F153" s="171" t="s">
        <v>134</v>
      </c>
      <c r="G153" s="135"/>
      <c r="H153" s="171"/>
      <c r="I153" s="263">
        <v>0</v>
      </c>
      <c r="J153" s="263">
        <v>0</v>
      </c>
      <c r="K153" s="263">
        <v>0</v>
      </c>
      <c r="L153" s="263">
        <v>0</v>
      </c>
      <c r="M153" s="263">
        <v>0</v>
      </c>
      <c r="N153" s="263">
        <v>0</v>
      </c>
      <c r="O153" s="263">
        <v>0</v>
      </c>
      <c r="P153" s="263">
        <v>0</v>
      </c>
      <c r="Q153" s="263">
        <v>0</v>
      </c>
      <c r="R153" s="263">
        <v>0</v>
      </c>
      <c r="S153" s="263">
        <v>0</v>
      </c>
      <c r="T153" s="263">
        <v>0</v>
      </c>
      <c r="U153" s="263">
        <v>0</v>
      </c>
      <c r="V153" s="263">
        <v>0</v>
      </c>
      <c r="W153" s="263">
        <v>0</v>
      </c>
      <c r="X153" s="263">
        <v>0</v>
      </c>
      <c r="Y153" s="263">
        <v>0</v>
      </c>
      <c r="Z153" s="263">
        <v>0</v>
      </c>
      <c r="AA153" s="263">
        <v>0</v>
      </c>
      <c r="AB153" s="263">
        <v>0</v>
      </c>
      <c r="AC153" s="263">
        <v>0</v>
      </c>
      <c r="AD153" s="263">
        <v>0</v>
      </c>
      <c r="AE153" s="263">
        <v>0</v>
      </c>
      <c r="AF153" s="263">
        <v>0</v>
      </c>
      <c r="AG153" s="263">
        <v>0</v>
      </c>
      <c r="AH153" s="263">
        <v>0</v>
      </c>
      <c r="AI153" s="263">
        <v>0</v>
      </c>
      <c r="AJ153" s="263">
        <v>0</v>
      </c>
      <c r="AK153" s="263">
        <v>0</v>
      </c>
      <c r="AL153" s="263">
        <v>0</v>
      </c>
      <c r="AM153" s="263">
        <v>0</v>
      </c>
      <c r="AN153" s="263">
        <v>0</v>
      </c>
      <c r="AO153" s="263">
        <v>0</v>
      </c>
      <c r="AP153" s="263">
        <v>0</v>
      </c>
      <c r="AQ153" s="263">
        <v>0</v>
      </c>
      <c r="AR153" s="263">
        <v>0</v>
      </c>
      <c r="AS153" s="263">
        <v>0</v>
      </c>
      <c r="AT153" s="263">
        <v>0</v>
      </c>
      <c r="AU153" s="263">
        <v>0</v>
      </c>
      <c r="AV153" s="263">
        <v>0</v>
      </c>
      <c r="AW153" s="163">
        <f t="shared" si="133"/>
        <v>0</v>
      </c>
      <c r="AX153" s="59">
        <f ca="1" t="shared" si="150"/>
        <v>0</v>
      </c>
      <c r="AY153" s="29"/>
      <c r="AZ153" s="263">
        <v>0</v>
      </c>
      <c r="BA153" s="59">
        <f ca="1" t="shared" si="152"/>
        <v>0</v>
      </c>
      <c r="BB153" s="263">
        <v>0</v>
      </c>
      <c r="BC153" s="59">
        <f ca="1" t="shared" si="154"/>
        <v>0</v>
      </c>
      <c r="BD153" s="263">
        <v>0</v>
      </c>
      <c r="BE153" s="59">
        <f ca="1" t="shared" si="156"/>
        <v>0</v>
      </c>
      <c r="BF153" s="263">
        <v>0</v>
      </c>
      <c r="BG153" s="59">
        <f ca="1" t="shared" si="158"/>
        <v>0</v>
      </c>
      <c r="BH153" s="29"/>
      <c r="BI153" s="8"/>
      <c r="BJ153" s="8"/>
      <c r="BK153" s="8"/>
      <c r="BL153" s="8"/>
      <c r="BM153" s="8"/>
      <c r="BN153" s="8"/>
      <c r="BO153" s="8"/>
      <c r="BP153" s="8"/>
      <c r="BQ153" s="8"/>
    </row>
    <row r="154" spans="2:69" ht="15">
      <c r="B154" s="287"/>
      <c r="C154" s="180"/>
      <c r="D154" s="201"/>
      <c r="E154" s="201" t="str">
        <f>D147&amp;".7"</f>
        <v>9.5.7</v>
      </c>
      <c r="F154" s="171" t="s">
        <v>135</v>
      </c>
      <c r="G154" s="135"/>
      <c r="H154" s="171"/>
      <c r="I154" s="263">
        <v>0</v>
      </c>
      <c r="J154" s="263">
        <v>0</v>
      </c>
      <c r="K154" s="263">
        <v>0</v>
      </c>
      <c r="L154" s="263">
        <v>0</v>
      </c>
      <c r="M154" s="263">
        <v>0</v>
      </c>
      <c r="N154" s="263">
        <v>0</v>
      </c>
      <c r="O154" s="263">
        <v>0</v>
      </c>
      <c r="P154" s="263">
        <v>0</v>
      </c>
      <c r="Q154" s="263">
        <v>0</v>
      </c>
      <c r="R154" s="263">
        <v>0</v>
      </c>
      <c r="S154" s="263">
        <v>0</v>
      </c>
      <c r="T154" s="263">
        <v>0</v>
      </c>
      <c r="U154" s="263">
        <v>0</v>
      </c>
      <c r="V154" s="263">
        <v>0</v>
      </c>
      <c r="W154" s="263">
        <v>0</v>
      </c>
      <c r="X154" s="263">
        <v>0</v>
      </c>
      <c r="Y154" s="263">
        <v>0</v>
      </c>
      <c r="Z154" s="263">
        <v>0</v>
      </c>
      <c r="AA154" s="263">
        <v>0</v>
      </c>
      <c r="AB154" s="263">
        <v>0</v>
      </c>
      <c r="AC154" s="263">
        <v>0</v>
      </c>
      <c r="AD154" s="263">
        <v>0</v>
      </c>
      <c r="AE154" s="263">
        <v>0</v>
      </c>
      <c r="AF154" s="263">
        <v>0</v>
      </c>
      <c r="AG154" s="263">
        <v>0</v>
      </c>
      <c r="AH154" s="263">
        <v>0</v>
      </c>
      <c r="AI154" s="263">
        <v>0</v>
      </c>
      <c r="AJ154" s="263">
        <v>0</v>
      </c>
      <c r="AK154" s="263">
        <v>0</v>
      </c>
      <c r="AL154" s="263">
        <v>0</v>
      </c>
      <c r="AM154" s="263">
        <v>0</v>
      </c>
      <c r="AN154" s="263">
        <v>0</v>
      </c>
      <c r="AO154" s="263">
        <v>0</v>
      </c>
      <c r="AP154" s="263">
        <v>0</v>
      </c>
      <c r="AQ154" s="263">
        <v>0</v>
      </c>
      <c r="AR154" s="263">
        <v>0</v>
      </c>
      <c r="AS154" s="263">
        <v>0</v>
      </c>
      <c r="AT154" s="263">
        <v>0</v>
      </c>
      <c r="AU154" s="263">
        <v>0</v>
      </c>
      <c r="AV154" s="263">
        <v>0</v>
      </c>
      <c r="AW154" s="163">
        <f t="shared" si="133"/>
        <v>0</v>
      </c>
      <c r="AX154" s="59">
        <f ca="1" t="shared" si="150"/>
        <v>0</v>
      </c>
      <c r="AY154" s="29"/>
      <c r="AZ154" s="263">
        <v>0</v>
      </c>
      <c r="BA154" s="59">
        <f ca="1" t="shared" si="152"/>
        <v>0</v>
      </c>
      <c r="BB154" s="263">
        <v>0</v>
      </c>
      <c r="BC154" s="59">
        <f ca="1" t="shared" si="154"/>
        <v>0</v>
      </c>
      <c r="BD154" s="263">
        <v>0</v>
      </c>
      <c r="BE154" s="59">
        <f ca="1" t="shared" si="156"/>
        <v>0</v>
      </c>
      <c r="BF154" s="263">
        <v>0</v>
      </c>
      <c r="BG154" s="59">
        <f ca="1" t="shared" si="158"/>
        <v>0</v>
      </c>
      <c r="BH154" s="29"/>
      <c r="BI154" s="8"/>
      <c r="BJ154" s="8"/>
      <c r="BK154" s="8"/>
      <c r="BL154" s="8"/>
      <c r="BM154" s="8"/>
      <c r="BN154" s="8"/>
      <c r="BO154" s="8"/>
      <c r="BP154" s="8"/>
      <c r="BQ154" s="8"/>
    </row>
    <row r="155" spans="2:69" ht="15">
      <c r="B155" s="287"/>
      <c r="C155" s="180"/>
      <c r="D155" s="201"/>
      <c r="E155" s="201" t="str">
        <f>D147&amp;".8"</f>
        <v>9.5.8</v>
      </c>
      <c r="F155" s="171" t="s">
        <v>152</v>
      </c>
      <c r="G155" s="135"/>
      <c r="H155" s="171"/>
      <c r="I155" s="263">
        <v>0</v>
      </c>
      <c r="J155" s="263">
        <v>0</v>
      </c>
      <c r="K155" s="263">
        <v>0</v>
      </c>
      <c r="L155" s="263">
        <v>0</v>
      </c>
      <c r="M155" s="263">
        <v>0</v>
      </c>
      <c r="N155" s="263">
        <v>0</v>
      </c>
      <c r="O155" s="263">
        <v>0</v>
      </c>
      <c r="P155" s="263">
        <v>0</v>
      </c>
      <c r="Q155" s="263">
        <v>0</v>
      </c>
      <c r="R155" s="263">
        <v>0</v>
      </c>
      <c r="S155" s="263">
        <v>0</v>
      </c>
      <c r="T155" s="263">
        <v>0</v>
      </c>
      <c r="U155" s="263">
        <v>0</v>
      </c>
      <c r="V155" s="263">
        <v>0</v>
      </c>
      <c r="W155" s="263">
        <v>0</v>
      </c>
      <c r="X155" s="263">
        <v>0</v>
      </c>
      <c r="Y155" s="263">
        <v>0</v>
      </c>
      <c r="Z155" s="263">
        <v>0</v>
      </c>
      <c r="AA155" s="263">
        <v>0</v>
      </c>
      <c r="AB155" s="263">
        <v>0</v>
      </c>
      <c r="AC155" s="263">
        <v>0</v>
      </c>
      <c r="AD155" s="263">
        <v>0</v>
      </c>
      <c r="AE155" s="263">
        <v>0</v>
      </c>
      <c r="AF155" s="263">
        <v>0</v>
      </c>
      <c r="AG155" s="263">
        <v>0</v>
      </c>
      <c r="AH155" s="263">
        <v>0</v>
      </c>
      <c r="AI155" s="263">
        <v>0</v>
      </c>
      <c r="AJ155" s="263">
        <v>0</v>
      </c>
      <c r="AK155" s="263">
        <v>0</v>
      </c>
      <c r="AL155" s="263">
        <v>0</v>
      </c>
      <c r="AM155" s="263">
        <v>0</v>
      </c>
      <c r="AN155" s="263">
        <v>0</v>
      </c>
      <c r="AO155" s="263">
        <v>0</v>
      </c>
      <c r="AP155" s="263">
        <v>0</v>
      </c>
      <c r="AQ155" s="263">
        <v>0</v>
      </c>
      <c r="AR155" s="263">
        <v>0</v>
      </c>
      <c r="AS155" s="263">
        <v>0</v>
      </c>
      <c r="AT155" s="263">
        <v>0</v>
      </c>
      <c r="AU155" s="263">
        <v>0</v>
      </c>
      <c r="AV155" s="263">
        <v>0</v>
      </c>
      <c r="AW155" s="163">
        <f t="shared" si="133"/>
        <v>0</v>
      </c>
      <c r="AX155" s="59">
        <f ca="1" t="shared" si="150"/>
        <v>0</v>
      </c>
      <c r="AY155" s="29"/>
      <c r="AZ155" s="263">
        <v>0</v>
      </c>
      <c r="BA155" s="59">
        <f ca="1" t="shared" si="152"/>
        <v>0</v>
      </c>
      <c r="BB155" s="263">
        <v>0</v>
      </c>
      <c r="BC155" s="59">
        <f ca="1" t="shared" si="154"/>
        <v>0</v>
      </c>
      <c r="BD155" s="263">
        <v>0</v>
      </c>
      <c r="BE155" s="59">
        <f ca="1" t="shared" si="156"/>
        <v>0</v>
      </c>
      <c r="BF155" s="263">
        <v>0</v>
      </c>
      <c r="BG155" s="59">
        <f ca="1" t="shared" si="158"/>
        <v>0</v>
      </c>
      <c r="BH155" s="29"/>
      <c r="BI155" s="8"/>
      <c r="BJ155" s="8"/>
      <c r="BK155" s="8"/>
      <c r="BL155" s="8"/>
      <c r="BM155" s="8"/>
      <c r="BN155" s="8"/>
      <c r="BO155" s="8"/>
      <c r="BP155" s="8"/>
      <c r="BQ155" s="8"/>
    </row>
    <row r="156" spans="2:69" ht="15">
      <c r="B156" s="287"/>
      <c r="C156" s="180"/>
      <c r="D156" s="201"/>
      <c r="E156" s="201" t="str">
        <f>D147&amp;".9"</f>
        <v>9.5.9</v>
      </c>
      <c r="F156" s="171" t="s">
        <v>137</v>
      </c>
      <c r="G156" s="135"/>
      <c r="H156" s="171"/>
      <c r="I156" s="263">
        <v>0</v>
      </c>
      <c r="J156" s="263">
        <v>0</v>
      </c>
      <c r="K156" s="263">
        <v>0</v>
      </c>
      <c r="L156" s="263">
        <v>0</v>
      </c>
      <c r="M156" s="263">
        <v>0</v>
      </c>
      <c r="N156" s="263">
        <v>0</v>
      </c>
      <c r="O156" s="263">
        <v>0</v>
      </c>
      <c r="P156" s="263">
        <v>0</v>
      </c>
      <c r="Q156" s="263">
        <v>0</v>
      </c>
      <c r="R156" s="263">
        <v>0</v>
      </c>
      <c r="S156" s="263">
        <v>0</v>
      </c>
      <c r="T156" s="263">
        <v>0</v>
      </c>
      <c r="U156" s="263">
        <v>0</v>
      </c>
      <c r="V156" s="263">
        <v>0</v>
      </c>
      <c r="W156" s="263">
        <v>0</v>
      </c>
      <c r="X156" s="263">
        <v>0</v>
      </c>
      <c r="Y156" s="263">
        <v>0</v>
      </c>
      <c r="Z156" s="263">
        <v>0</v>
      </c>
      <c r="AA156" s="263">
        <v>0</v>
      </c>
      <c r="AB156" s="263">
        <v>0</v>
      </c>
      <c r="AC156" s="263">
        <v>0</v>
      </c>
      <c r="AD156" s="263">
        <v>0</v>
      </c>
      <c r="AE156" s="263">
        <v>0</v>
      </c>
      <c r="AF156" s="263">
        <v>0</v>
      </c>
      <c r="AG156" s="263">
        <v>0</v>
      </c>
      <c r="AH156" s="263">
        <v>0</v>
      </c>
      <c r="AI156" s="263">
        <v>0</v>
      </c>
      <c r="AJ156" s="263">
        <v>0</v>
      </c>
      <c r="AK156" s="263">
        <v>0</v>
      </c>
      <c r="AL156" s="263">
        <v>0</v>
      </c>
      <c r="AM156" s="263">
        <v>0</v>
      </c>
      <c r="AN156" s="263">
        <v>0</v>
      </c>
      <c r="AO156" s="263">
        <v>0</v>
      </c>
      <c r="AP156" s="263">
        <v>0</v>
      </c>
      <c r="AQ156" s="263">
        <v>0</v>
      </c>
      <c r="AR156" s="263">
        <v>0</v>
      </c>
      <c r="AS156" s="263">
        <v>0</v>
      </c>
      <c r="AT156" s="263">
        <v>0</v>
      </c>
      <c r="AU156" s="263">
        <v>0</v>
      </c>
      <c r="AV156" s="263">
        <v>0</v>
      </c>
      <c r="AW156" s="163">
        <f t="shared" si="133"/>
        <v>0</v>
      </c>
      <c r="AX156" s="59">
        <f ca="1" t="shared" si="150"/>
        <v>0</v>
      </c>
      <c r="AY156" s="29"/>
      <c r="AZ156" s="263">
        <v>0</v>
      </c>
      <c r="BA156" s="59">
        <f ca="1" t="shared" si="152"/>
        <v>0</v>
      </c>
      <c r="BB156" s="263">
        <v>0</v>
      </c>
      <c r="BC156" s="59">
        <f ca="1" t="shared" si="154"/>
        <v>0</v>
      </c>
      <c r="BD156" s="263">
        <v>0</v>
      </c>
      <c r="BE156" s="59">
        <f ca="1" t="shared" si="156"/>
        <v>0</v>
      </c>
      <c r="BF156" s="263">
        <v>0</v>
      </c>
      <c r="BG156" s="59">
        <f ca="1" t="shared" si="158"/>
        <v>0</v>
      </c>
      <c r="BH156" s="29"/>
      <c r="BI156" s="8"/>
      <c r="BJ156" s="8"/>
      <c r="BK156" s="8"/>
      <c r="BL156" s="8"/>
      <c r="BM156" s="8"/>
      <c r="BN156" s="8"/>
      <c r="BO156" s="8"/>
      <c r="BP156" s="8"/>
      <c r="BQ156" s="8"/>
    </row>
    <row r="157" spans="2:69" ht="15">
      <c r="B157" s="287"/>
      <c r="C157" s="180"/>
      <c r="D157" s="201"/>
      <c r="E157" s="201" t="str">
        <f>D147&amp;".10"</f>
        <v>9.5.10</v>
      </c>
      <c r="F157" s="171" t="s">
        <v>153</v>
      </c>
      <c r="G157" s="135"/>
      <c r="H157" s="171"/>
      <c r="I157" s="263">
        <v>0</v>
      </c>
      <c r="J157" s="263">
        <v>0</v>
      </c>
      <c r="K157" s="263">
        <v>0</v>
      </c>
      <c r="L157" s="263">
        <v>0</v>
      </c>
      <c r="M157" s="263">
        <v>0</v>
      </c>
      <c r="N157" s="263">
        <v>0</v>
      </c>
      <c r="O157" s="263">
        <v>0</v>
      </c>
      <c r="P157" s="263">
        <v>0</v>
      </c>
      <c r="Q157" s="263">
        <v>0</v>
      </c>
      <c r="R157" s="263">
        <v>0</v>
      </c>
      <c r="S157" s="263">
        <v>0</v>
      </c>
      <c r="T157" s="263">
        <v>0</v>
      </c>
      <c r="U157" s="263">
        <v>0</v>
      </c>
      <c r="V157" s="263">
        <v>0</v>
      </c>
      <c r="W157" s="263">
        <v>0</v>
      </c>
      <c r="X157" s="263">
        <v>0</v>
      </c>
      <c r="Y157" s="263">
        <v>0</v>
      </c>
      <c r="Z157" s="263">
        <v>0</v>
      </c>
      <c r="AA157" s="263">
        <v>0</v>
      </c>
      <c r="AB157" s="263">
        <v>0</v>
      </c>
      <c r="AC157" s="263">
        <v>0</v>
      </c>
      <c r="AD157" s="263">
        <v>0</v>
      </c>
      <c r="AE157" s="263">
        <v>0</v>
      </c>
      <c r="AF157" s="263">
        <v>0</v>
      </c>
      <c r="AG157" s="263">
        <v>0</v>
      </c>
      <c r="AH157" s="263">
        <v>0</v>
      </c>
      <c r="AI157" s="263">
        <v>0</v>
      </c>
      <c r="AJ157" s="263">
        <v>0</v>
      </c>
      <c r="AK157" s="263">
        <v>0</v>
      </c>
      <c r="AL157" s="263">
        <v>0</v>
      </c>
      <c r="AM157" s="263">
        <v>0</v>
      </c>
      <c r="AN157" s="263">
        <v>0</v>
      </c>
      <c r="AO157" s="263">
        <v>0</v>
      </c>
      <c r="AP157" s="263">
        <v>0</v>
      </c>
      <c r="AQ157" s="263">
        <v>0</v>
      </c>
      <c r="AR157" s="263">
        <v>0</v>
      </c>
      <c r="AS157" s="263">
        <v>0</v>
      </c>
      <c r="AT157" s="263">
        <v>0</v>
      </c>
      <c r="AU157" s="263">
        <v>0</v>
      </c>
      <c r="AV157" s="263">
        <v>0</v>
      </c>
      <c r="AW157" s="163">
        <f t="shared" si="133"/>
        <v>0</v>
      </c>
      <c r="AX157" s="59">
        <f ca="1" t="shared" si="150"/>
        <v>0</v>
      </c>
      <c r="AY157" s="29"/>
      <c r="AZ157" s="263">
        <v>0</v>
      </c>
      <c r="BA157" s="59">
        <f ca="1" t="shared" si="152"/>
        <v>0</v>
      </c>
      <c r="BB157" s="263">
        <v>0</v>
      </c>
      <c r="BC157" s="59">
        <f ca="1" t="shared" si="154"/>
        <v>0</v>
      </c>
      <c r="BD157" s="263">
        <v>0</v>
      </c>
      <c r="BE157" s="59">
        <f ca="1" t="shared" si="156"/>
        <v>0</v>
      </c>
      <c r="BF157" s="263">
        <v>0</v>
      </c>
      <c r="BG157" s="59">
        <f ca="1" t="shared" si="158"/>
        <v>0</v>
      </c>
      <c r="BH157" s="29"/>
      <c r="BI157" s="8"/>
      <c r="BJ157" s="8"/>
      <c r="BK157" s="8"/>
      <c r="BL157" s="8"/>
      <c r="BM157" s="8"/>
      <c r="BN157" s="8"/>
      <c r="BO157" s="8"/>
      <c r="BP157" s="8"/>
      <c r="BQ157" s="8"/>
    </row>
    <row r="158" spans="2:69" ht="15">
      <c r="B158" s="287"/>
      <c r="C158" s="180"/>
      <c r="D158" s="201"/>
      <c r="E158" s="201" t="str">
        <f>D147&amp;".11"</f>
        <v>9.5.11</v>
      </c>
      <c r="F158" s="171" t="s">
        <v>139</v>
      </c>
      <c r="G158" s="135"/>
      <c r="H158" s="171"/>
      <c r="I158" s="263">
        <v>0</v>
      </c>
      <c r="J158" s="263">
        <v>0</v>
      </c>
      <c r="K158" s="263">
        <v>0</v>
      </c>
      <c r="L158" s="263">
        <v>0</v>
      </c>
      <c r="M158" s="263">
        <v>0</v>
      </c>
      <c r="N158" s="263">
        <v>0</v>
      </c>
      <c r="O158" s="263">
        <v>0</v>
      </c>
      <c r="P158" s="263">
        <v>0</v>
      </c>
      <c r="Q158" s="263">
        <v>0</v>
      </c>
      <c r="R158" s="263">
        <v>0</v>
      </c>
      <c r="S158" s="263">
        <v>0</v>
      </c>
      <c r="T158" s="263">
        <v>0</v>
      </c>
      <c r="U158" s="263">
        <v>0</v>
      </c>
      <c r="V158" s="263">
        <v>0</v>
      </c>
      <c r="W158" s="263">
        <v>0</v>
      </c>
      <c r="X158" s="263">
        <v>0</v>
      </c>
      <c r="Y158" s="263">
        <v>0</v>
      </c>
      <c r="Z158" s="263">
        <v>0</v>
      </c>
      <c r="AA158" s="263">
        <v>0</v>
      </c>
      <c r="AB158" s="263">
        <v>0</v>
      </c>
      <c r="AC158" s="263">
        <v>0</v>
      </c>
      <c r="AD158" s="263">
        <v>0</v>
      </c>
      <c r="AE158" s="263">
        <v>0</v>
      </c>
      <c r="AF158" s="263">
        <v>0</v>
      </c>
      <c r="AG158" s="263">
        <v>0</v>
      </c>
      <c r="AH158" s="263">
        <v>0</v>
      </c>
      <c r="AI158" s="263">
        <v>0</v>
      </c>
      <c r="AJ158" s="263">
        <v>0</v>
      </c>
      <c r="AK158" s="263">
        <v>0</v>
      </c>
      <c r="AL158" s="263">
        <v>0</v>
      </c>
      <c r="AM158" s="263">
        <v>0</v>
      </c>
      <c r="AN158" s="263">
        <v>0</v>
      </c>
      <c r="AO158" s="263">
        <v>0</v>
      </c>
      <c r="AP158" s="263">
        <v>0</v>
      </c>
      <c r="AQ158" s="263">
        <v>0</v>
      </c>
      <c r="AR158" s="263">
        <v>0</v>
      </c>
      <c r="AS158" s="263">
        <v>0</v>
      </c>
      <c r="AT158" s="263">
        <v>0</v>
      </c>
      <c r="AU158" s="263">
        <v>0</v>
      </c>
      <c r="AV158" s="263">
        <v>0</v>
      </c>
      <c r="AW158" s="163">
        <f t="shared" si="133"/>
        <v>0</v>
      </c>
      <c r="AX158" s="59">
        <f ca="1" t="shared" si="150"/>
        <v>0</v>
      </c>
      <c r="AY158" s="29"/>
      <c r="AZ158" s="263">
        <v>0</v>
      </c>
      <c r="BA158" s="59">
        <f ca="1" t="shared" si="152"/>
        <v>0</v>
      </c>
      <c r="BB158" s="263">
        <v>0</v>
      </c>
      <c r="BC158" s="59">
        <f ca="1" t="shared" si="154"/>
        <v>0</v>
      </c>
      <c r="BD158" s="263">
        <v>0</v>
      </c>
      <c r="BE158" s="59">
        <f ca="1" t="shared" si="156"/>
        <v>0</v>
      </c>
      <c r="BF158" s="263">
        <v>0</v>
      </c>
      <c r="BG158" s="59">
        <f ca="1" t="shared" si="158"/>
        <v>0</v>
      </c>
      <c r="BH158" s="29"/>
      <c r="BI158" s="8"/>
      <c r="BJ158" s="8"/>
      <c r="BK158" s="8"/>
      <c r="BL158" s="8"/>
      <c r="BM158" s="8"/>
      <c r="BN158" s="8"/>
      <c r="BO158" s="8"/>
      <c r="BP158" s="8"/>
      <c r="BQ158" s="8"/>
    </row>
    <row r="159" spans="2:69" ht="15">
      <c r="B159" s="287"/>
      <c r="C159" s="180"/>
      <c r="D159" s="201"/>
      <c r="E159" s="201" t="str">
        <f>D147&amp;".12"</f>
        <v>9.5.12</v>
      </c>
      <c r="F159" s="171" t="s">
        <v>67</v>
      </c>
      <c r="G159" s="135"/>
      <c r="H159" s="171"/>
      <c r="I159" s="263">
        <v>0</v>
      </c>
      <c r="J159" s="263">
        <v>0</v>
      </c>
      <c r="K159" s="263">
        <v>0</v>
      </c>
      <c r="L159" s="263">
        <v>0</v>
      </c>
      <c r="M159" s="263">
        <v>0</v>
      </c>
      <c r="N159" s="263">
        <v>0</v>
      </c>
      <c r="O159" s="263">
        <v>0</v>
      </c>
      <c r="P159" s="263">
        <v>0</v>
      </c>
      <c r="Q159" s="263">
        <v>0</v>
      </c>
      <c r="R159" s="263">
        <v>0</v>
      </c>
      <c r="S159" s="263">
        <v>0</v>
      </c>
      <c r="T159" s="263">
        <v>0</v>
      </c>
      <c r="U159" s="263">
        <v>0</v>
      </c>
      <c r="V159" s="263">
        <v>0</v>
      </c>
      <c r="W159" s="263">
        <v>0</v>
      </c>
      <c r="X159" s="263">
        <v>0</v>
      </c>
      <c r="Y159" s="263">
        <v>0</v>
      </c>
      <c r="Z159" s="263">
        <v>0</v>
      </c>
      <c r="AA159" s="263">
        <v>0</v>
      </c>
      <c r="AB159" s="263">
        <v>0</v>
      </c>
      <c r="AC159" s="263">
        <v>0</v>
      </c>
      <c r="AD159" s="263">
        <v>0</v>
      </c>
      <c r="AE159" s="263">
        <v>0</v>
      </c>
      <c r="AF159" s="263">
        <v>0</v>
      </c>
      <c r="AG159" s="263">
        <v>0</v>
      </c>
      <c r="AH159" s="263">
        <v>0</v>
      </c>
      <c r="AI159" s="263">
        <v>0</v>
      </c>
      <c r="AJ159" s="263">
        <v>0</v>
      </c>
      <c r="AK159" s="263">
        <v>0</v>
      </c>
      <c r="AL159" s="263">
        <v>0</v>
      </c>
      <c r="AM159" s="263">
        <v>0</v>
      </c>
      <c r="AN159" s="263">
        <v>0</v>
      </c>
      <c r="AO159" s="263">
        <v>0</v>
      </c>
      <c r="AP159" s="263">
        <v>0</v>
      </c>
      <c r="AQ159" s="263">
        <v>0</v>
      </c>
      <c r="AR159" s="263">
        <v>0</v>
      </c>
      <c r="AS159" s="263">
        <v>0</v>
      </c>
      <c r="AT159" s="263">
        <v>0</v>
      </c>
      <c r="AU159" s="263">
        <v>0</v>
      </c>
      <c r="AV159" s="263">
        <v>0</v>
      </c>
      <c r="AW159" s="163">
        <f t="shared" si="133"/>
        <v>0</v>
      </c>
      <c r="AX159" s="59">
        <f ca="1" t="shared" si="150"/>
        <v>0</v>
      </c>
      <c r="AY159" s="29"/>
      <c r="AZ159" s="263">
        <v>0</v>
      </c>
      <c r="BA159" s="59">
        <f ca="1" t="shared" si="152"/>
        <v>0</v>
      </c>
      <c r="BB159" s="263">
        <v>0</v>
      </c>
      <c r="BC159" s="59">
        <f ca="1" t="shared" si="154"/>
        <v>0</v>
      </c>
      <c r="BD159" s="263">
        <v>0</v>
      </c>
      <c r="BE159" s="59">
        <f ca="1" t="shared" si="156"/>
        <v>0</v>
      </c>
      <c r="BF159" s="263">
        <v>0</v>
      </c>
      <c r="BG159" s="59">
        <f ca="1" t="shared" si="158"/>
        <v>0</v>
      </c>
      <c r="BH159" s="29"/>
      <c r="BI159" s="8"/>
      <c r="BJ159" s="8"/>
      <c r="BK159" s="8"/>
      <c r="BL159" s="8"/>
      <c r="BM159" s="8"/>
      <c r="BN159" s="8"/>
      <c r="BO159" s="8"/>
      <c r="BP159" s="8"/>
      <c r="BQ159" s="8"/>
    </row>
    <row r="160" spans="2:69" ht="15">
      <c r="B160" s="287"/>
      <c r="C160" s="180"/>
      <c r="D160" s="257" t="str">
        <f>C130&amp;".6"</f>
        <v>9.6</v>
      </c>
      <c r="E160" s="171" t="s">
        <v>647</v>
      </c>
      <c r="F160" s="135"/>
      <c r="G160" s="171"/>
      <c r="H160" s="171"/>
      <c r="I160" s="178">
        <f>SUM(I161:I162)</f>
        <v>0</v>
      </c>
      <c r="J160" s="178">
        <f aca="true" t="shared" si="169" ref="J160:AV160">SUM(J161:J162)</f>
        <v>0</v>
      </c>
      <c r="K160" s="178">
        <f t="shared" si="169"/>
        <v>0</v>
      </c>
      <c r="L160" s="178">
        <f t="shared" si="169"/>
        <v>0</v>
      </c>
      <c r="M160" s="178">
        <f t="shared" si="169"/>
        <v>0</v>
      </c>
      <c r="N160" s="178">
        <f t="shared" si="169"/>
        <v>0</v>
      </c>
      <c r="O160" s="178">
        <f t="shared" si="169"/>
        <v>0</v>
      </c>
      <c r="P160" s="178">
        <f t="shared" si="169"/>
        <v>0</v>
      </c>
      <c r="Q160" s="178">
        <f t="shared" si="169"/>
        <v>0</v>
      </c>
      <c r="R160" s="178">
        <f t="shared" si="169"/>
        <v>0</v>
      </c>
      <c r="S160" s="178">
        <f t="shared" si="169"/>
        <v>0</v>
      </c>
      <c r="T160" s="178">
        <f t="shared" si="169"/>
        <v>0</v>
      </c>
      <c r="U160" s="178">
        <f t="shared" si="169"/>
        <v>0</v>
      </c>
      <c r="V160" s="178">
        <f t="shared" si="169"/>
        <v>0</v>
      </c>
      <c r="W160" s="178">
        <f t="shared" si="169"/>
        <v>0</v>
      </c>
      <c r="X160" s="178">
        <f t="shared" si="169"/>
        <v>0</v>
      </c>
      <c r="Y160" s="178">
        <f t="shared" si="169"/>
        <v>0</v>
      </c>
      <c r="Z160" s="178">
        <f t="shared" si="169"/>
        <v>0</v>
      </c>
      <c r="AA160" s="178">
        <f t="shared" si="169"/>
        <v>0</v>
      </c>
      <c r="AB160" s="178">
        <f t="shared" si="169"/>
        <v>0</v>
      </c>
      <c r="AC160" s="178">
        <f t="shared" si="169"/>
        <v>0</v>
      </c>
      <c r="AD160" s="178">
        <f t="shared" si="169"/>
        <v>0</v>
      </c>
      <c r="AE160" s="178">
        <f t="shared" si="169"/>
        <v>0</v>
      </c>
      <c r="AF160" s="178">
        <f t="shared" si="169"/>
        <v>0</v>
      </c>
      <c r="AG160" s="178">
        <f t="shared" si="169"/>
        <v>0</v>
      </c>
      <c r="AH160" s="178">
        <f t="shared" si="169"/>
        <v>0</v>
      </c>
      <c r="AI160" s="178">
        <f t="shared" si="169"/>
        <v>0</v>
      </c>
      <c r="AJ160" s="178">
        <f t="shared" si="169"/>
        <v>0</v>
      </c>
      <c r="AK160" s="178">
        <f t="shared" si="169"/>
        <v>0</v>
      </c>
      <c r="AL160" s="178">
        <f t="shared" si="169"/>
        <v>0</v>
      </c>
      <c r="AM160" s="178">
        <f t="shared" si="169"/>
        <v>0</v>
      </c>
      <c r="AN160" s="178">
        <f t="shared" si="169"/>
        <v>0</v>
      </c>
      <c r="AO160" s="178">
        <f t="shared" si="169"/>
        <v>0</v>
      </c>
      <c r="AP160" s="178">
        <f t="shared" si="169"/>
        <v>0</v>
      </c>
      <c r="AQ160" s="178">
        <f t="shared" si="169"/>
        <v>0</v>
      </c>
      <c r="AR160" s="178">
        <f t="shared" si="169"/>
        <v>0</v>
      </c>
      <c r="AS160" s="178">
        <f t="shared" si="169"/>
        <v>0</v>
      </c>
      <c r="AT160" s="178">
        <f t="shared" si="169"/>
        <v>0</v>
      </c>
      <c r="AU160" s="178">
        <f t="shared" si="169"/>
        <v>0</v>
      </c>
      <c r="AV160" s="178">
        <f t="shared" si="169"/>
        <v>0</v>
      </c>
      <c r="AW160" s="163">
        <f t="shared" si="133"/>
        <v>0</v>
      </c>
      <c r="AX160" s="59">
        <f ca="1" t="shared" si="150"/>
        <v>0</v>
      </c>
      <c r="AY160" s="29"/>
      <c r="AZ160" s="178">
        <f aca="true" t="shared" si="170" ref="AZ160">SUM(AZ161:AZ162)</f>
        <v>0</v>
      </c>
      <c r="BA160" s="59">
        <f ca="1" t="shared" si="152"/>
        <v>0</v>
      </c>
      <c r="BB160" s="178">
        <f aca="true" t="shared" si="171" ref="BB160">SUM(BB161:BB162)</f>
        <v>0</v>
      </c>
      <c r="BC160" s="59">
        <f ca="1" t="shared" si="154"/>
        <v>0</v>
      </c>
      <c r="BD160" s="178">
        <f aca="true" t="shared" si="172" ref="BD160">SUM(BD161:BD162)</f>
        <v>0</v>
      </c>
      <c r="BE160" s="59">
        <f ca="1" t="shared" si="156"/>
        <v>0</v>
      </c>
      <c r="BF160" s="178">
        <f aca="true" t="shared" si="173" ref="BF160">SUM(BF161:BF162)</f>
        <v>0</v>
      </c>
      <c r="BG160" s="59">
        <f ca="1" t="shared" si="158"/>
        <v>0</v>
      </c>
      <c r="BH160" s="29"/>
      <c r="BI160" s="8"/>
      <c r="BJ160" s="8"/>
      <c r="BK160" s="8"/>
      <c r="BL160" s="8"/>
      <c r="BM160" s="8"/>
      <c r="BN160" s="8"/>
      <c r="BO160" s="8"/>
      <c r="BP160" s="8"/>
      <c r="BQ160" s="8"/>
    </row>
    <row r="161" spans="2:69" ht="15">
      <c r="B161" s="287"/>
      <c r="C161" s="180"/>
      <c r="D161" s="201"/>
      <c r="E161" s="201" t="str">
        <f>D160&amp;".1"</f>
        <v>9.6.1</v>
      </c>
      <c r="F161" s="240" t="s">
        <v>155</v>
      </c>
      <c r="G161" s="135"/>
      <c r="H161" s="240"/>
      <c r="I161" s="263">
        <v>0</v>
      </c>
      <c r="J161" s="263">
        <v>0</v>
      </c>
      <c r="K161" s="263">
        <v>0</v>
      </c>
      <c r="L161" s="263">
        <v>0</v>
      </c>
      <c r="M161" s="263">
        <v>0</v>
      </c>
      <c r="N161" s="263">
        <v>0</v>
      </c>
      <c r="O161" s="263">
        <v>0</v>
      </c>
      <c r="P161" s="263">
        <v>0</v>
      </c>
      <c r="Q161" s="263">
        <v>0</v>
      </c>
      <c r="R161" s="263">
        <v>0</v>
      </c>
      <c r="S161" s="263">
        <v>0</v>
      </c>
      <c r="T161" s="263">
        <v>0</v>
      </c>
      <c r="U161" s="263">
        <v>0</v>
      </c>
      <c r="V161" s="263">
        <v>0</v>
      </c>
      <c r="W161" s="263">
        <v>0</v>
      </c>
      <c r="X161" s="263">
        <v>0</v>
      </c>
      <c r="Y161" s="263">
        <v>0</v>
      </c>
      <c r="Z161" s="263">
        <v>0</v>
      </c>
      <c r="AA161" s="263">
        <v>0</v>
      </c>
      <c r="AB161" s="263">
        <v>0</v>
      </c>
      <c r="AC161" s="263">
        <v>0</v>
      </c>
      <c r="AD161" s="263">
        <v>0</v>
      </c>
      <c r="AE161" s="263">
        <v>0</v>
      </c>
      <c r="AF161" s="263">
        <v>0</v>
      </c>
      <c r="AG161" s="263">
        <v>0</v>
      </c>
      <c r="AH161" s="263">
        <v>0</v>
      </c>
      <c r="AI161" s="263">
        <v>0</v>
      </c>
      <c r="AJ161" s="263">
        <v>0</v>
      </c>
      <c r="AK161" s="263">
        <v>0</v>
      </c>
      <c r="AL161" s="263">
        <v>0</v>
      </c>
      <c r="AM161" s="263">
        <v>0</v>
      </c>
      <c r="AN161" s="263">
        <v>0</v>
      </c>
      <c r="AO161" s="263">
        <v>0</v>
      </c>
      <c r="AP161" s="263">
        <v>0</v>
      </c>
      <c r="AQ161" s="263">
        <v>0</v>
      </c>
      <c r="AR161" s="263">
        <v>0</v>
      </c>
      <c r="AS161" s="263">
        <v>0</v>
      </c>
      <c r="AT161" s="263">
        <v>0</v>
      </c>
      <c r="AU161" s="263">
        <v>0</v>
      </c>
      <c r="AV161" s="263">
        <v>0</v>
      </c>
      <c r="AW161" s="163">
        <f t="shared" si="133"/>
        <v>0</v>
      </c>
      <c r="AX161" s="59">
        <f ca="1" t="shared" si="150"/>
        <v>0</v>
      </c>
      <c r="AY161" s="29"/>
      <c r="AZ161" s="263">
        <v>0</v>
      </c>
      <c r="BA161" s="59">
        <f ca="1" t="shared" si="152"/>
        <v>0</v>
      </c>
      <c r="BB161" s="263">
        <v>0</v>
      </c>
      <c r="BC161" s="59">
        <f ca="1" t="shared" si="154"/>
        <v>0</v>
      </c>
      <c r="BD161" s="263">
        <v>0</v>
      </c>
      <c r="BE161" s="59">
        <f ca="1" t="shared" si="156"/>
        <v>0</v>
      </c>
      <c r="BF161" s="263">
        <v>0</v>
      </c>
      <c r="BG161" s="59">
        <f ca="1" t="shared" si="158"/>
        <v>0</v>
      </c>
      <c r="BH161" s="29"/>
      <c r="BI161" s="8"/>
      <c r="BJ161" s="8"/>
      <c r="BK161" s="8"/>
      <c r="BL161" s="8"/>
      <c r="BM161" s="8"/>
      <c r="BN161" s="8"/>
      <c r="BO161" s="8"/>
      <c r="BP161" s="8"/>
      <c r="BQ161" s="8"/>
    </row>
    <row r="162" spans="2:69" ht="15">
      <c r="B162" s="287"/>
      <c r="C162" s="180"/>
      <c r="D162" s="201"/>
      <c r="E162" s="201" t="str">
        <f>D160&amp;".2"</f>
        <v>9.6.2</v>
      </c>
      <c r="F162" s="240" t="s">
        <v>156</v>
      </c>
      <c r="G162" s="135"/>
      <c r="H162" s="240"/>
      <c r="I162" s="263">
        <v>0</v>
      </c>
      <c r="J162" s="263">
        <v>0</v>
      </c>
      <c r="K162" s="263">
        <v>0</v>
      </c>
      <c r="L162" s="263">
        <v>0</v>
      </c>
      <c r="M162" s="263">
        <v>0</v>
      </c>
      <c r="N162" s="263">
        <v>0</v>
      </c>
      <c r="O162" s="263">
        <v>0</v>
      </c>
      <c r="P162" s="263">
        <v>0</v>
      </c>
      <c r="Q162" s="263">
        <v>0</v>
      </c>
      <c r="R162" s="263">
        <v>0</v>
      </c>
      <c r="S162" s="263">
        <v>0</v>
      </c>
      <c r="T162" s="263">
        <v>0</v>
      </c>
      <c r="U162" s="263">
        <v>0</v>
      </c>
      <c r="V162" s="263">
        <v>0</v>
      </c>
      <c r="W162" s="263">
        <v>0</v>
      </c>
      <c r="X162" s="263">
        <v>0</v>
      </c>
      <c r="Y162" s="263">
        <v>0</v>
      </c>
      <c r="Z162" s="263">
        <v>0</v>
      </c>
      <c r="AA162" s="263">
        <v>0</v>
      </c>
      <c r="AB162" s="263">
        <v>0</v>
      </c>
      <c r="AC162" s="263">
        <v>0</v>
      </c>
      <c r="AD162" s="263">
        <v>0</v>
      </c>
      <c r="AE162" s="263">
        <v>0</v>
      </c>
      <c r="AF162" s="263">
        <v>0</v>
      </c>
      <c r="AG162" s="263">
        <v>0</v>
      </c>
      <c r="AH162" s="263">
        <v>0</v>
      </c>
      <c r="AI162" s="263">
        <v>0</v>
      </c>
      <c r="AJ162" s="263">
        <v>0</v>
      </c>
      <c r="AK162" s="263">
        <v>0</v>
      </c>
      <c r="AL162" s="263">
        <v>0</v>
      </c>
      <c r="AM162" s="263">
        <v>0</v>
      </c>
      <c r="AN162" s="263">
        <v>0</v>
      </c>
      <c r="AO162" s="263">
        <v>0</v>
      </c>
      <c r="AP162" s="263">
        <v>0</v>
      </c>
      <c r="AQ162" s="263">
        <v>0</v>
      </c>
      <c r="AR162" s="263">
        <v>0</v>
      </c>
      <c r="AS162" s="263">
        <v>0</v>
      </c>
      <c r="AT162" s="263">
        <v>0</v>
      </c>
      <c r="AU162" s="263">
        <v>0</v>
      </c>
      <c r="AV162" s="263">
        <v>0</v>
      </c>
      <c r="AW162" s="163">
        <f t="shared" si="133"/>
        <v>0</v>
      </c>
      <c r="AX162" s="59">
        <f ca="1" t="shared" si="150"/>
        <v>0</v>
      </c>
      <c r="AY162" s="29"/>
      <c r="AZ162" s="263">
        <v>0</v>
      </c>
      <c r="BA162" s="59">
        <f ca="1" t="shared" si="152"/>
        <v>0</v>
      </c>
      <c r="BB162" s="263">
        <v>0</v>
      </c>
      <c r="BC162" s="59">
        <f ca="1" t="shared" si="154"/>
        <v>0</v>
      </c>
      <c r="BD162" s="263">
        <v>0</v>
      </c>
      <c r="BE162" s="59">
        <f ca="1" t="shared" si="156"/>
        <v>0</v>
      </c>
      <c r="BF162" s="263">
        <v>0</v>
      </c>
      <c r="BG162" s="59">
        <f ca="1" t="shared" si="158"/>
        <v>0</v>
      </c>
      <c r="BH162" s="29"/>
      <c r="BI162" s="8"/>
      <c r="BJ162" s="8"/>
      <c r="BK162" s="8"/>
      <c r="BL162" s="8"/>
      <c r="BM162" s="8"/>
      <c r="BN162" s="8"/>
      <c r="BO162" s="8"/>
      <c r="BP162" s="8"/>
      <c r="BQ162" s="8"/>
    </row>
    <row r="163" spans="2:69" ht="15">
      <c r="B163" s="287"/>
      <c r="C163" s="180"/>
      <c r="D163" s="257" t="str">
        <f>C130&amp;".7"</f>
        <v>9.7</v>
      </c>
      <c r="E163" s="170" t="s">
        <v>648</v>
      </c>
      <c r="F163" s="135"/>
      <c r="G163" s="171"/>
      <c r="H163" s="171"/>
      <c r="I163" s="178">
        <v>0</v>
      </c>
      <c r="J163" s="178">
        <v>0</v>
      </c>
      <c r="K163" s="178">
        <v>0</v>
      </c>
      <c r="L163" s="178">
        <v>0</v>
      </c>
      <c r="M163" s="178">
        <v>0</v>
      </c>
      <c r="N163" s="178">
        <v>0</v>
      </c>
      <c r="O163" s="178">
        <v>0</v>
      </c>
      <c r="P163" s="178">
        <v>0</v>
      </c>
      <c r="Q163" s="178">
        <v>0</v>
      </c>
      <c r="R163" s="178">
        <v>0</v>
      </c>
      <c r="S163" s="178">
        <v>0</v>
      </c>
      <c r="T163" s="178">
        <v>0</v>
      </c>
      <c r="U163" s="178">
        <v>0</v>
      </c>
      <c r="V163" s="178">
        <v>0</v>
      </c>
      <c r="W163" s="178">
        <v>0</v>
      </c>
      <c r="X163" s="178">
        <v>0</v>
      </c>
      <c r="Y163" s="178">
        <v>0</v>
      </c>
      <c r="Z163" s="178">
        <v>0</v>
      </c>
      <c r="AA163" s="178">
        <v>0</v>
      </c>
      <c r="AB163" s="178">
        <v>0</v>
      </c>
      <c r="AC163" s="178">
        <v>0</v>
      </c>
      <c r="AD163" s="178">
        <v>0</v>
      </c>
      <c r="AE163" s="178">
        <v>0</v>
      </c>
      <c r="AF163" s="178">
        <v>0</v>
      </c>
      <c r="AG163" s="178">
        <v>0</v>
      </c>
      <c r="AH163" s="178">
        <v>0</v>
      </c>
      <c r="AI163" s="178">
        <v>0</v>
      </c>
      <c r="AJ163" s="178">
        <v>0</v>
      </c>
      <c r="AK163" s="178">
        <v>0</v>
      </c>
      <c r="AL163" s="178">
        <v>0</v>
      </c>
      <c r="AM163" s="178">
        <v>0</v>
      </c>
      <c r="AN163" s="178">
        <v>0</v>
      </c>
      <c r="AO163" s="178">
        <v>0</v>
      </c>
      <c r="AP163" s="178">
        <v>0</v>
      </c>
      <c r="AQ163" s="178">
        <v>0</v>
      </c>
      <c r="AR163" s="178">
        <v>0</v>
      </c>
      <c r="AS163" s="178">
        <v>0</v>
      </c>
      <c r="AT163" s="178">
        <v>0</v>
      </c>
      <c r="AU163" s="178">
        <v>0</v>
      </c>
      <c r="AV163" s="178">
        <v>0</v>
      </c>
      <c r="AW163" s="163">
        <f t="shared" si="133"/>
        <v>0</v>
      </c>
      <c r="AX163" s="59">
        <f ca="1" t="shared" si="150"/>
        <v>0</v>
      </c>
      <c r="AY163" s="29"/>
      <c r="AZ163" s="178">
        <v>0</v>
      </c>
      <c r="BA163" s="59">
        <f ca="1" t="shared" si="152"/>
        <v>0</v>
      </c>
      <c r="BB163" s="178">
        <v>0</v>
      </c>
      <c r="BC163" s="59">
        <f ca="1" t="shared" si="154"/>
        <v>0</v>
      </c>
      <c r="BD163" s="178">
        <v>0</v>
      </c>
      <c r="BE163" s="59">
        <f ca="1" t="shared" si="156"/>
        <v>0</v>
      </c>
      <c r="BF163" s="178">
        <v>0</v>
      </c>
      <c r="BG163" s="59">
        <f ca="1" t="shared" si="158"/>
        <v>0</v>
      </c>
      <c r="BH163" s="29"/>
      <c r="BI163" s="8"/>
      <c r="BJ163" s="8"/>
      <c r="BK163" s="8"/>
      <c r="BL163" s="8"/>
      <c r="BM163" s="8"/>
      <c r="BN163" s="8"/>
      <c r="BO163" s="8"/>
      <c r="BP163" s="8"/>
      <c r="BQ163" s="8"/>
    </row>
    <row r="164" spans="2:69" ht="15">
      <c r="B164" s="287"/>
      <c r="C164" s="180"/>
      <c r="D164" s="298" t="str">
        <f>C130&amp;".8"</f>
        <v>9.8</v>
      </c>
      <c r="E164" s="170" t="s">
        <v>158</v>
      </c>
      <c r="F164" s="135"/>
      <c r="G164" s="171"/>
      <c r="H164" s="171"/>
      <c r="I164" s="178">
        <v>0</v>
      </c>
      <c r="J164" s="178">
        <v>0</v>
      </c>
      <c r="K164" s="178">
        <v>0</v>
      </c>
      <c r="L164" s="178">
        <v>0</v>
      </c>
      <c r="M164" s="178">
        <v>0</v>
      </c>
      <c r="N164" s="178">
        <v>0</v>
      </c>
      <c r="O164" s="178">
        <v>0</v>
      </c>
      <c r="P164" s="178">
        <v>0</v>
      </c>
      <c r="Q164" s="178">
        <v>0</v>
      </c>
      <c r="R164" s="178">
        <v>0</v>
      </c>
      <c r="S164" s="178">
        <v>0</v>
      </c>
      <c r="T164" s="178">
        <v>0</v>
      </c>
      <c r="U164" s="178">
        <v>0</v>
      </c>
      <c r="V164" s="178">
        <v>0</v>
      </c>
      <c r="W164" s="178">
        <v>0</v>
      </c>
      <c r="X164" s="178">
        <v>0</v>
      </c>
      <c r="Y164" s="178">
        <v>0</v>
      </c>
      <c r="Z164" s="178">
        <v>0</v>
      </c>
      <c r="AA164" s="178">
        <v>0</v>
      </c>
      <c r="AB164" s="178">
        <v>0</v>
      </c>
      <c r="AC164" s="178">
        <v>0</v>
      </c>
      <c r="AD164" s="178">
        <v>0</v>
      </c>
      <c r="AE164" s="178">
        <v>0</v>
      </c>
      <c r="AF164" s="178">
        <v>0</v>
      </c>
      <c r="AG164" s="178">
        <v>0</v>
      </c>
      <c r="AH164" s="178">
        <v>0</v>
      </c>
      <c r="AI164" s="178">
        <v>0</v>
      </c>
      <c r="AJ164" s="178">
        <v>0</v>
      </c>
      <c r="AK164" s="178">
        <v>0</v>
      </c>
      <c r="AL164" s="178">
        <v>0</v>
      </c>
      <c r="AM164" s="178">
        <v>0</v>
      </c>
      <c r="AN164" s="178">
        <v>0</v>
      </c>
      <c r="AO164" s="178">
        <v>0</v>
      </c>
      <c r="AP164" s="178">
        <v>0</v>
      </c>
      <c r="AQ164" s="178">
        <v>0</v>
      </c>
      <c r="AR164" s="178">
        <v>0</v>
      </c>
      <c r="AS164" s="178">
        <v>0</v>
      </c>
      <c r="AT164" s="178">
        <v>0</v>
      </c>
      <c r="AU164" s="178">
        <v>0</v>
      </c>
      <c r="AV164" s="178">
        <v>0</v>
      </c>
      <c r="AW164" s="163">
        <f t="shared" si="133"/>
        <v>0</v>
      </c>
      <c r="AX164" s="59">
        <f ca="1" t="shared" si="150"/>
        <v>0</v>
      </c>
      <c r="AY164" s="29"/>
      <c r="AZ164" s="178">
        <v>0</v>
      </c>
      <c r="BA164" s="59">
        <f ca="1" t="shared" si="152"/>
        <v>0</v>
      </c>
      <c r="BB164" s="178">
        <v>0</v>
      </c>
      <c r="BC164" s="59">
        <f ca="1" t="shared" si="154"/>
        <v>0</v>
      </c>
      <c r="BD164" s="178">
        <v>0</v>
      </c>
      <c r="BE164" s="59">
        <f ca="1" t="shared" si="156"/>
        <v>0</v>
      </c>
      <c r="BF164" s="178">
        <v>0</v>
      </c>
      <c r="BG164" s="59">
        <f ca="1" t="shared" si="158"/>
        <v>0</v>
      </c>
      <c r="BH164" s="29"/>
      <c r="BI164" s="8"/>
      <c r="BJ164" s="8"/>
      <c r="BK164" s="8"/>
      <c r="BL164" s="8"/>
      <c r="BM164" s="8"/>
      <c r="BN164" s="8"/>
      <c r="BO164" s="8"/>
      <c r="BP164" s="8"/>
      <c r="BQ164" s="8"/>
    </row>
    <row r="165" spans="2:69" ht="15">
      <c r="B165" s="287" t="s">
        <v>47</v>
      </c>
      <c r="C165" s="176">
        <f>C130+1</f>
        <v>10</v>
      </c>
      <c r="D165" s="177"/>
      <c r="E165" s="162" t="s">
        <v>159</v>
      </c>
      <c r="F165" s="162"/>
      <c r="G165" s="18"/>
      <c r="H165" s="18"/>
      <c r="I165" s="163">
        <f>SUM(I166:I168)</f>
        <v>0</v>
      </c>
      <c r="J165" s="163">
        <f aca="true" t="shared" si="174" ref="J165:AV165">SUM(J166:J168)</f>
        <v>0</v>
      </c>
      <c r="K165" s="163">
        <f t="shared" si="174"/>
        <v>0</v>
      </c>
      <c r="L165" s="163">
        <f t="shared" si="174"/>
        <v>0</v>
      </c>
      <c r="M165" s="163">
        <f t="shared" si="174"/>
        <v>0</v>
      </c>
      <c r="N165" s="163">
        <f t="shared" si="174"/>
        <v>0</v>
      </c>
      <c r="O165" s="163">
        <f t="shared" si="174"/>
        <v>0</v>
      </c>
      <c r="P165" s="163">
        <f t="shared" si="174"/>
        <v>0</v>
      </c>
      <c r="Q165" s="163">
        <f t="shared" si="174"/>
        <v>0</v>
      </c>
      <c r="R165" s="163">
        <f t="shared" si="174"/>
        <v>0</v>
      </c>
      <c r="S165" s="163">
        <f t="shared" si="174"/>
        <v>0</v>
      </c>
      <c r="T165" s="163">
        <f t="shared" si="174"/>
        <v>0</v>
      </c>
      <c r="U165" s="163">
        <f t="shared" si="174"/>
        <v>0</v>
      </c>
      <c r="V165" s="163">
        <f t="shared" si="174"/>
        <v>0</v>
      </c>
      <c r="W165" s="163">
        <f t="shared" si="174"/>
        <v>0</v>
      </c>
      <c r="X165" s="163">
        <f t="shared" si="174"/>
        <v>0</v>
      </c>
      <c r="Y165" s="163">
        <f t="shared" si="174"/>
        <v>0</v>
      </c>
      <c r="Z165" s="163">
        <f t="shared" si="174"/>
        <v>0</v>
      </c>
      <c r="AA165" s="163">
        <f t="shared" si="174"/>
        <v>0</v>
      </c>
      <c r="AB165" s="163">
        <f t="shared" si="174"/>
        <v>0</v>
      </c>
      <c r="AC165" s="163">
        <f t="shared" si="174"/>
        <v>0</v>
      </c>
      <c r="AD165" s="163">
        <f t="shared" si="174"/>
        <v>0</v>
      </c>
      <c r="AE165" s="163">
        <f t="shared" si="174"/>
        <v>0</v>
      </c>
      <c r="AF165" s="163">
        <f t="shared" si="174"/>
        <v>0</v>
      </c>
      <c r="AG165" s="163">
        <f t="shared" si="174"/>
        <v>0</v>
      </c>
      <c r="AH165" s="163">
        <f t="shared" si="174"/>
        <v>0</v>
      </c>
      <c r="AI165" s="163">
        <f t="shared" si="174"/>
        <v>0</v>
      </c>
      <c r="AJ165" s="163">
        <f t="shared" si="174"/>
        <v>0</v>
      </c>
      <c r="AK165" s="163">
        <f t="shared" si="174"/>
        <v>0</v>
      </c>
      <c r="AL165" s="163">
        <f t="shared" si="174"/>
        <v>0</v>
      </c>
      <c r="AM165" s="163">
        <f t="shared" si="174"/>
        <v>0</v>
      </c>
      <c r="AN165" s="163">
        <f t="shared" si="174"/>
        <v>0</v>
      </c>
      <c r="AO165" s="163">
        <f t="shared" si="174"/>
        <v>0</v>
      </c>
      <c r="AP165" s="163">
        <f t="shared" si="174"/>
        <v>0</v>
      </c>
      <c r="AQ165" s="163">
        <f t="shared" si="174"/>
        <v>0</v>
      </c>
      <c r="AR165" s="163">
        <f t="shared" si="174"/>
        <v>0</v>
      </c>
      <c r="AS165" s="163">
        <f t="shared" si="174"/>
        <v>0</v>
      </c>
      <c r="AT165" s="163">
        <f t="shared" si="174"/>
        <v>0</v>
      </c>
      <c r="AU165" s="163">
        <f t="shared" si="174"/>
        <v>0</v>
      </c>
      <c r="AV165" s="163">
        <f t="shared" si="174"/>
        <v>0</v>
      </c>
      <c r="AW165" s="163">
        <f t="shared" si="133"/>
        <v>0</v>
      </c>
      <c r="AX165" s="59">
        <f ca="1" t="shared" si="150"/>
        <v>0</v>
      </c>
      <c r="AY165" s="29"/>
      <c r="AZ165" s="163">
        <f aca="true" t="shared" si="175" ref="AZ165">SUM(AZ166:AZ168)</f>
        <v>0</v>
      </c>
      <c r="BA165" s="59">
        <f ca="1" t="shared" si="152"/>
        <v>0</v>
      </c>
      <c r="BB165" s="163">
        <f aca="true" t="shared" si="176" ref="BB165">SUM(BB166:BB168)</f>
        <v>0</v>
      </c>
      <c r="BC165" s="59">
        <f ca="1" t="shared" si="154"/>
        <v>0</v>
      </c>
      <c r="BD165" s="163">
        <f aca="true" t="shared" si="177" ref="BD165">SUM(BD166:BD168)</f>
        <v>0</v>
      </c>
      <c r="BE165" s="59">
        <f ca="1" t="shared" si="156"/>
        <v>0</v>
      </c>
      <c r="BF165" s="163">
        <f aca="true" t="shared" si="178" ref="BF165">SUM(BF166:BF168)</f>
        <v>0</v>
      </c>
      <c r="BG165" s="59">
        <f ca="1" t="shared" si="158"/>
        <v>0</v>
      </c>
      <c r="BH165" s="29"/>
      <c r="BI165" s="8"/>
      <c r="BJ165" s="8"/>
      <c r="BK165" s="8"/>
      <c r="BL165" s="8"/>
      <c r="BM165" s="8"/>
      <c r="BN165" s="8"/>
      <c r="BO165" s="8"/>
      <c r="BP165" s="8"/>
      <c r="BQ165" s="8"/>
    </row>
    <row r="166" spans="2:69" ht="15">
      <c r="B166" s="287"/>
      <c r="C166" s="180"/>
      <c r="D166" s="181" t="str">
        <f>C165&amp;".1"</f>
        <v>10.1</v>
      </c>
      <c r="E166" s="171" t="s">
        <v>160</v>
      </c>
      <c r="G166" s="170"/>
      <c r="H166" s="170"/>
      <c r="I166" s="172">
        <v>0</v>
      </c>
      <c r="J166" s="172">
        <v>0</v>
      </c>
      <c r="K166" s="172">
        <v>0</v>
      </c>
      <c r="L166" s="172">
        <v>0</v>
      </c>
      <c r="M166" s="172">
        <v>0</v>
      </c>
      <c r="N166" s="172">
        <v>0</v>
      </c>
      <c r="O166" s="172">
        <v>0</v>
      </c>
      <c r="P166" s="172">
        <v>0</v>
      </c>
      <c r="Q166" s="172">
        <v>0</v>
      </c>
      <c r="R166" s="172">
        <v>0</v>
      </c>
      <c r="S166" s="172">
        <v>0</v>
      </c>
      <c r="T166" s="172">
        <v>0</v>
      </c>
      <c r="U166" s="172">
        <v>0</v>
      </c>
      <c r="V166" s="172">
        <v>0</v>
      </c>
      <c r="W166" s="172">
        <v>0</v>
      </c>
      <c r="X166" s="172">
        <v>0</v>
      </c>
      <c r="Y166" s="172">
        <v>0</v>
      </c>
      <c r="Z166" s="172">
        <v>0</v>
      </c>
      <c r="AA166" s="172">
        <v>0</v>
      </c>
      <c r="AB166" s="172">
        <v>0</v>
      </c>
      <c r="AC166" s="172">
        <v>0</v>
      </c>
      <c r="AD166" s="172">
        <v>0</v>
      </c>
      <c r="AE166" s="172">
        <v>0</v>
      </c>
      <c r="AF166" s="172">
        <v>0</v>
      </c>
      <c r="AG166" s="172">
        <v>0</v>
      </c>
      <c r="AH166" s="172">
        <v>0</v>
      </c>
      <c r="AI166" s="172">
        <v>0</v>
      </c>
      <c r="AJ166" s="172">
        <v>0</v>
      </c>
      <c r="AK166" s="172">
        <v>0</v>
      </c>
      <c r="AL166" s="172">
        <v>0</v>
      </c>
      <c r="AM166" s="172">
        <v>0</v>
      </c>
      <c r="AN166" s="172">
        <v>0</v>
      </c>
      <c r="AO166" s="172">
        <v>0</v>
      </c>
      <c r="AP166" s="172">
        <v>0</v>
      </c>
      <c r="AQ166" s="172">
        <v>0</v>
      </c>
      <c r="AR166" s="172">
        <v>0</v>
      </c>
      <c r="AS166" s="172">
        <v>0</v>
      </c>
      <c r="AT166" s="172">
        <v>0</v>
      </c>
      <c r="AU166" s="172">
        <v>0</v>
      </c>
      <c r="AV166" s="172">
        <v>0</v>
      </c>
      <c r="AW166" s="163">
        <f t="shared" si="133"/>
        <v>0</v>
      </c>
      <c r="AX166" s="59">
        <f ca="1" t="shared" si="150"/>
        <v>0</v>
      </c>
      <c r="AY166" s="35"/>
      <c r="AZ166" s="172">
        <v>0</v>
      </c>
      <c r="BA166" s="59">
        <f ca="1" t="shared" si="152"/>
        <v>0</v>
      </c>
      <c r="BB166" s="172">
        <v>0</v>
      </c>
      <c r="BC166" s="59">
        <f ca="1" t="shared" si="154"/>
        <v>0</v>
      </c>
      <c r="BD166" s="172">
        <v>0</v>
      </c>
      <c r="BE166" s="59">
        <f ca="1" t="shared" si="156"/>
        <v>0</v>
      </c>
      <c r="BF166" s="172">
        <v>0</v>
      </c>
      <c r="BG166" s="59">
        <f ca="1" t="shared" si="158"/>
        <v>0</v>
      </c>
      <c r="BH166" s="35"/>
      <c r="BI166" s="7"/>
      <c r="BJ166" s="7"/>
      <c r="BK166" s="7"/>
      <c r="BL166" s="7"/>
      <c r="BM166" s="7"/>
      <c r="BN166" s="7"/>
      <c r="BO166" s="7"/>
      <c r="BP166" s="7"/>
      <c r="BQ166" s="7"/>
    </row>
    <row r="167" spans="2:69" ht="15">
      <c r="B167" s="287"/>
      <c r="C167" s="180"/>
      <c r="D167" s="181" t="str">
        <f>C165&amp;".2"</f>
        <v>10.2</v>
      </c>
      <c r="E167" s="171" t="s">
        <v>161</v>
      </c>
      <c r="G167" s="170"/>
      <c r="H167" s="170"/>
      <c r="I167" s="172">
        <v>0</v>
      </c>
      <c r="J167" s="172">
        <v>0</v>
      </c>
      <c r="K167" s="172">
        <v>0</v>
      </c>
      <c r="L167" s="172">
        <v>0</v>
      </c>
      <c r="M167" s="172">
        <v>0</v>
      </c>
      <c r="N167" s="172">
        <v>0</v>
      </c>
      <c r="O167" s="172">
        <v>0</v>
      </c>
      <c r="P167" s="172">
        <v>0</v>
      </c>
      <c r="Q167" s="172">
        <v>0</v>
      </c>
      <c r="R167" s="172">
        <v>0</v>
      </c>
      <c r="S167" s="172">
        <v>0</v>
      </c>
      <c r="T167" s="172">
        <v>0</v>
      </c>
      <c r="U167" s="172">
        <v>0</v>
      </c>
      <c r="V167" s="172">
        <v>0</v>
      </c>
      <c r="W167" s="172">
        <v>0</v>
      </c>
      <c r="X167" s="172">
        <v>0</v>
      </c>
      <c r="Y167" s="172">
        <v>0</v>
      </c>
      <c r="Z167" s="172">
        <v>0</v>
      </c>
      <c r="AA167" s="172">
        <v>0</v>
      </c>
      <c r="AB167" s="172">
        <v>0</v>
      </c>
      <c r="AC167" s="172">
        <v>0</v>
      </c>
      <c r="AD167" s="172">
        <v>0</v>
      </c>
      <c r="AE167" s="172">
        <v>0</v>
      </c>
      <c r="AF167" s="172">
        <v>0</v>
      </c>
      <c r="AG167" s="172">
        <v>0</v>
      </c>
      <c r="AH167" s="172">
        <v>0</v>
      </c>
      <c r="AI167" s="172">
        <v>0</v>
      </c>
      <c r="AJ167" s="172">
        <v>0</v>
      </c>
      <c r="AK167" s="172">
        <v>0</v>
      </c>
      <c r="AL167" s="172">
        <v>0</v>
      </c>
      <c r="AM167" s="172">
        <v>0</v>
      </c>
      <c r="AN167" s="172">
        <v>0</v>
      </c>
      <c r="AO167" s="172">
        <v>0</v>
      </c>
      <c r="AP167" s="172">
        <v>0</v>
      </c>
      <c r="AQ167" s="172">
        <v>0</v>
      </c>
      <c r="AR167" s="172">
        <v>0</v>
      </c>
      <c r="AS167" s="172">
        <v>0</v>
      </c>
      <c r="AT167" s="172">
        <v>0</v>
      </c>
      <c r="AU167" s="172">
        <v>0</v>
      </c>
      <c r="AV167" s="172">
        <v>0</v>
      </c>
      <c r="AW167" s="163">
        <f t="shared" si="133"/>
        <v>0</v>
      </c>
      <c r="AX167" s="59">
        <f ca="1" t="shared" si="150"/>
        <v>0</v>
      </c>
      <c r="AY167" s="29"/>
      <c r="AZ167" s="172">
        <v>0</v>
      </c>
      <c r="BA167" s="59">
        <f ca="1" t="shared" si="152"/>
        <v>0</v>
      </c>
      <c r="BB167" s="172">
        <v>0</v>
      </c>
      <c r="BC167" s="59">
        <f ca="1" t="shared" si="154"/>
        <v>0</v>
      </c>
      <c r="BD167" s="172">
        <v>0</v>
      </c>
      <c r="BE167" s="59">
        <f ca="1" t="shared" si="156"/>
        <v>0</v>
      </c>
      <c r="BF167" s="172">
        <v>0</v>
      </c>
      <c r="BG167" s="59">
        <f ca="1" t="shared" si="158"/>
        <v>0</v>
      </c>
      <c r="BH167" s="29"/>
      <c r="BI167" s="8"/>
      <c r="BJ167" s="8"/>
      <c r="BK167" s="8"/>
      <c r="BL167" s="8"/>
      <c r="BM167" s="8"/>
      <c r="BN167" s="8"/>
      <c r="BO167" s="8"/>
      <c r="BP167" s="8"/>
      <c r="BQ167" s="8"/>
    </row>
    <row r="168" spans="2:69" ht="15">
      <c r="B168" s="287"/>
      <c r="C168" s="180"/>
      <c r="D168" s="181" t="str">
        <f>C165&amp;".3"</f>
        <v>10.3</v>
      </c>
      <c r="E168" s="171" t="s">
        <v>162</v>
      </c>
      <c r="G168" s="170"/>
      <c r="H168" s="170"/>
      <c r="I168" s="172">
        <v>0</v>
      </c>
      <c r="J168" s="172">
        <v>0</v>
      </c>
      <c r="K168" s="172">
        <v>0</v>
      </c>
      <c r="L168" s="172">
        <v>0</v>
      </c>
      <c r="M168" s="172">
        <v>0</v>
      </c>
      <c r="N168" s="172">
        <v>0</v>
      </c>
      <c r="O168" s="172">
        <v>0</v>
      </c>
      <c r="P168" s="172">
        <v>0</v>
      </c>
      <c r="Q168" s="172">
        <v>0</v>
      </c>
      <c r="R168" s="172">
        <v>0</v>
      </c>
      <c r="S168" s="172">
        <v>0</v>
      </c>
      <c r="T168" s="172">
        <v>0</v>
      </c>
      <c r="U168" s="172">
        <v>0</v>
      </c>
      <c r="V168" s="172">
        <v>0</v>
      </c>
      <c r="W168" s="172">
        <v>0</v>
      </c>
      <c r="X168" s="172">
        <v>0</v>
      </c>
      <c r="Y168" s="172">
        <v>0</v>
      </c>
      <c r="Z168" s="172">
        <v>0</v>
      </c>
      <c r="AA168" s="172">
        <v>0</v>
      </c>
      <c r="AB168" s="172">
        <v>0</v>
      </c>
      <c r="AC168" s="172">
        <v>0</v>
      </c>
      <c r="AD168" s="172">
        <v>0</v>
      </c>
      <c r="AE168" s="172">
        <v>0</v>
      </c>
      <c r="AF168" s="172">
        <v>0</v>
      </c>
      <c r="AG168" s="172">
        <v>0</v>
      </c>
      <c r="AH168" s="172">
        <v>0</v>
      </c>
      <c r="AI168" s="172">
        <v>0</v>
      </c>
      <c r="AJ168" s="172">
        <v>0</v>
      </c>
      <c r="AK168" s="172">
        <v>0</v>
      </c>
      <c r="AL168" s="172">
        <v>0</v>
      </c>
      <c r="AM168" s="172">
        <v>0</v>
      </c>
      <c r="AN168" s="172">
        <v>0</v>
      </c>
      <c r="AO168" s="172">
        <v>0</v>
      </c>
      <c r="AP168" s="172">
        <v>0</v>
      </c>
      <c r="AQ168" s="172">
        <v>0</v>
      </c>
      <c r="AR168" s="172">
        <v>0</v>
      </c>
      <c r="AS168" s="172">
        <v>0</v>
      </c>
      <c r="AT168" s="172">
        <v>0</v>
      </c>
      <c r="AU168" s="172">
        <v>0</v>
      </c>
      <c r="AV168" s="172">
        <v>0</v>
      </c>
      <c r="AW168" s="163">
        <f t="shared" si="133"/>
        <v>0</v>
      </c>
      <c r="AX168" s="59">
        <f ca="1" t="shared" si="150"/>
        <v>0</v>
      </c>
      <c r="AY168" s="29"/>
      <c r="AZ168" s="172">
        <v>0</v>
      </c>
      <c r="BA168" s="59">
        <f ca="1" t="shared" si="152"/>
        <v>0</v>
      </c>
      <c r="BB168" s="172">
        <v>0</v>
      </c>
      <c r="BC168" s="59">
        <f ca="1" t="shared" si="154"/>
        <v>0</v>
      </c>
      <c r="BD168" s="172">
        <v>0</v>
      </c>
      <c r="BE168" s="59">
        <f ca="1" t="shared" si="156"/>
        <v>0</v>
      </c>
      <c r="BF168" s="172">
        <v>0</v>
      </c>
      <c r="BG168" s="59">
        <f ca="1" t="shared" si="158"/>
        <v>0</v>
      </c>
      <c r="BH168" s="29"/>
      <c r="BI168" s="8"/>
      <c r="BJ168" s="8"/>
      <c r="BK168" s="8"/>
      <c r="BL168" s="8"/>
      <c r="BM168" s="8"/>
      <c r="BN168" s="8"/>
      <c r="BO168" s="8"/>
      <c r="BP168" s="8"/>
      <c r="BQ168" s="8"/>
    </row>
    <row r="169" spans="2:69" ht="15">
      <c r="B169" s="287" t="s">
        <v>47</v>
      </c>
      <c r="C169" s="176">
        <v>12</v>
      </c>
      <c r="D169" s="177"/>
      <c r="E169" s="18" t="s">
        <v>164</v>
      </c>
      <c r="F169" s="162"/>
      <c r="G169" s="18"/>
      <c r="H169" s="18"/>
      <c r="I169" s="163">
        <f>SUM(I170:I184)</f>
        <v>0</v>
      </c>
      <c r="J169" s="163">
        <f aca="true" t="shared" si="179" ref="J169:AV169">SUM(J170:J184)</f>
        <v>0</v>
      </c>
      <c r="K169" s="163">
        <f t="shared" si="179"/>
        <v>0</v>
      </c>
      <c r="L169" s="163">
        <f t="shared" si="179"/>
        <v>0</v>
      </c>
      <c r="M169" s="163">
        <f t="shared" si="179"/>
        <v>0</v>
      </c>
      <c r="N169" s="163">
        <f t="shared" si="179"/>
        <v>0</v>
      </c>
      <c r="O169" s="163">
        <f t="shared" si="179"/>
        <v>0</v>
      </c>
      <c r="P169" s="163">
        <f t="shared" si="179"/>
        <v>0</v>
      </c>
      <c r="Q169" s="163">
        <f t="shared" si="179"/>
        <v>0</v>
      </c>
      <c r="R169" s="163">
        <f t="shared" si="179"/>
        <v>0</v>
      </c>
      <c r="S169" s="163">
        <f t="shared" si="179"/>
        <v>0</v>
      </c>
      <c r="T169" s="163">
        <f t="shared" si="179"/>
        <v>0</v>
      </c>
      <c r="U169" s="163">
        <f t="shared" si="179"/>
        <v>0</v>
      </c>
      <c r="V169" s="163">
        <f t="shared" si="179"/>
        <v>0</v>
      </c>
      <c r="W169" s="163">
        <f t="shared" si="179"/>
        <v>0</v>
      </c>
      <c r="X169" s="163">
        <f t="shared" si="179"/>
        <v>0</v>
      </c>
      <c r="Y169" s="163">
        <f t="shared" si="179"/>
        <v>0</v>
      </c>
      <c r="Z169" s="163">
        <f t="shared" si="179"/>
        <v>0</v>
      </c>
      <c r="AA169" s="163">
        <f t="shared" si="179"/>
        <v>0</v>
      </c>
      <c r="AB169" s="163">
        <f t="shared" si="179"/>
        <v>0</v>
      </c>
      <c r="AC169" s="163">
        <f t="shared" si="179"/>
        <v>0</v>
      </c>
      <c r="AD169" s="163">
        <f t="shared" si="179"/>
        <v>0</v>
      </c>
      <c r="AE169" s="163">
        <f t="shared" si="179"/>
        <v>0</v>
      </c>
      <c r="AF169" s="163">
        <f t="shared" si="179"/>
        <v>0</v>
      </c>
      <c r="AG169" s="163">
        <f t="shared" si="179"/>
        <v>0</v>
      </c>
      <c r="AH169" s="163">
        <f t="shared" si="179"/>
        <v>0</v>
      </c>
      <c r="AI169" s="163">
        <f t="shared" si="179"/>
        <v>0</v>
      </c>
      <c r="AJ169" s="163">
        <f t="shared" si="179"/>
        <v>0</v>
      </c>
      <c r="AK169" s="163">
        <f t="shared" si="179"/>
        <v>0</v>
      </c>
      <c r="AL169" s="163">
        <f t="shared" si="179"/>
        <v>0</v>
      </c>
      <c r="AM169" s="163">
        <f t="shared" si="179"/>
        <v>0</v>
      </c>
      <c r="AN169" s="163">
        <f t="shared" si="179"/>
        <v>0</v>
      </c>
      <c r="AO169" s="163">
        <f t="shared" si="179"/>
        <v>0</v>
      </c>
      <c r="AP169" s="163">
        <f t="shared" si="179"/>
        <v>0</v>
      </c>
      <c r="AQ169" s="163">
        <f t="shared" si="179"/>
        <v>0</v>
      </c>
      <c r="AR169" s="163">
        <f t="shared" si="179"/>
        <v>0</v>
      </c>
      <c r="AS169" s="163">
        <f t="shared" si="179"/>
        <v>0</v>
      </c>
      <c r="AT169" s="163">
        <f t="shared" si="179"/>
        <v>0</v>
      </c>
      <c r="AU169" s="163">
        <f t="shared" si="179"/>
        <v>0</v>
      </c>
      <c r="AV169" s="163">
        <f t="shared" si="179"/>
        <v>0</v>
      </c>
      <c r="AW169" s="163">
        <f t="shared" si="133"/>
        <v>0</v>
      </c>
      <c r="AX169" s="59">
        <f ca="1" t="shared" si="150"/>
        <v>0</v>
      </c>
      <c r="AY169" s="29"/>
      <c r="AZ169" s="163">
        <f aca="true" t="shared" si="180" ref="AZ169">SUM(AZ170:AZ184)</f>
        <v>0</v>
      </c>
      <c r="BA169" s="59">
        <f ca="1" t="shared" si="152"/>
        <v>0</v>
      </c>
      <c r="BB169" s="163">
        <f aca="true" t="shared" si="181" ref="BB169">SUM(BB170:BB184)</f>
        <v>0</v>
      </c>
      <c r="BC169" s="59">
        <f ca="1" t="shared" si="154"/>
        <v>0</v>
      </c>
      <c r="BD169" s="163">
        <f aca="true" t="shared" si="182" ref="BD169">SUM(BD170:BD184)</f>
        <v>0</v>
      </c>
      <c r="BE169" s="59">
        <f ca="1" t="shared" si="156"/>
        <v>0</v>
      </c>
      <c r="BF169" s="163">
        <f aca="true" t="shared" si="183" ref="BF169">SUM(BF170:BF184)</f>
        <v>0</v>
      </c>
      <c r="BG169" s="59">
        <f ca="1" t="shared" si="158"/>
        <v>0</v>
      </c>
      <c r="BH169" s="29"/>
      <c r="BI169" s="8"/>
      <c r="BJ169" s="8"/>
      <c r="BK169" s="8"/>
      <c r="BL169" s="8"/>
      <c r="BM169" s="8"/>
      <c r="BN169" s="8"/>
      <c r="BO169" s="8"/>
      <c r="BP169" s="8"/>
      <c r="BQ169" s="8"/>
    </row>
    <row r="170" spans="2:69" ht="15">
      <c r="B170" s="287"/>
      <c r="C170" s="180"/>
      <c r="D170" s="181" t="str">
        <f>C169&amp;".1"</f>
        <v>12.1</v>
      </c>
      <c r="E170" s="170"/>
      <c r="F170" s="171" t="s">
        <v>165</v>
      </c>
      <c r="G170" s="171"/>
      <c r="H170" s="171"/>
      <c r="I170" s="172">
        <v>0</v>
      </c>
      <c r="J170" s="172">
        <v>0</v>
      </c>
      <c r="K170" s="172">
        <v>0</v>
      </c>
      <c r="L170" s="172">
        <v>0</v>
      </c>
      <c r="M170" s="172">
        <v>0</v>
      </c>
      <c r="N170" s="172">
        <v>0</v>
      </c>
      <c r="O170" s="172">
        <v>0</v>
      </c>
      <c r="P170" s="172">
        <v>0</v>
      </c>
      <c r="Q170" s="172">
        <v>0</v>
      </c>
      <c r="R170" s="172">
        <v>0</v>
      </c>
      <c r="S170" s="172">
        <v>0</v>
      </c>
      <c r="T170" s="172">
        <v>0</v>
      </c>
      <c r="U170" s="172">
        <v>0</v>
      </c>
      <c r="V170" s="172">
        <v>0</v>
      </c>
      <c r="W170" s="172">
        <v>0</v>
      </c>
      <c r="X170" s="172">
        <v>0</v>
      </c>
      <c r="Y170" s="172">
        <v>0</v>
      </c>
      <c r="Z170" s="172">
        <v>0</v>
      </c>
      <c r="AA170" s="172">
        <v>0</v>
      </c>
      <c r="AB170" s="172">
        <v>0</v>
      </c>
      <c r="AC170" s="172">
        <v>0</v>
      </c>
      <c r="AD170" s="172">
        <v>0</v>
      </c>
      <c r="AE170" s="172">
        <v>0</v>
      </c>
      <c r="AF170" s="172">
        <v>0</v>
      </c>
      <c r="AG170" s="172">
        <v>0</v>
      </c>
      <c r="AH170" s="172">
        <v>0</v>
      </c>
      <c r="AI170" s="172">
        <v>0</v>
      </c>
      <c r="AJ170" s="172">
        <v>0</v>
      </c>
      <c r="AK170" s="172">
        <v>0</v>
      </c>
      <c r="AL170" s="172">
        <v>0</v>
      </c>
      <c r="AM170" s="172">
        <v>0</v>
      </c>
      <c r="AN170" s="172">
        <v>0</v>
      </c>
      <c r="AO170" s="172">
        <v>0</v>
      </c>
      <c r="AP170" s="172">
        <v>0</v>
      </c>
      <c r="AQ170" s="172">
        <v>0</v>
      </c>
      <c r="AR170" s="172">
        <v>0</v>
      </c>
      <c r="AS170" s="172">
        <v>0</v>
      </c>
      <c r="AT170" s="172">
        <v>0</v>
      </c>
      <c r="AU170" s="172">
        <v>0</v>
      </c>
      <c r="AV170" s="172">
        <v>0</v>
      </c>
      <c r="AW170" s="163">
        <f t="shared" si="133"/>
        <v>0</v>
      </c>
      <c r="AX170" s="59">
        <f ca="1" t="shared" si="150"/>
        <v>0</v>
      </c>
      <c r="AY170" s="35"/>
      <c r="AZ170" s="172">
        <v>0</v>
      </c>
      <c r="BA170" s="59">
        <f ca="1" t="shared" si="152"/>
        <v>0</v>
      </c>
      <c r="BB170" s="172">
        <v>0</v>
      </c>
      <c r="BC170" s="59">
        <f ca="1" t="shared" si="154"/>
        <v>0</v>
      </c>
      <c r="BD170" s="172">
        <v>0</v>
      </c>
      <c r="BE170" s="59">
        <f ca="1" t="shared" si="156"/>
        <v>0</v>
      </c>
      <c r="BF170" s="172">
        <v>0</v>
      </c>
      <c r="BG170" s="59">
        <f ca="1" t="shared" si="158"/>
        <v>0</v>
      </c>
      <c r="BH170" s="35"/>
      <c r="BI170" s="7"/>
      <c r="BJ170" s="7"/>
      <c r="BK170" s="7"/>
      <c r="BL170" s="7"/>
      <c r="BM170" s="7"/>
      <c r="BN170" s="7"/>
      <c r="BO170" s="7"/>
      <c r="BP170" s="7"/>
      <c r="BQ170" s="7"/>
    </row>
    <row r="171" spans="2:69" ht="15">
      <c r="B171" s="287"/>
      <c r="C171" s="180"/>
      <c r="D171" s="181" t="str">
        <f>C169&amp;".2"</f>
        <v>12.2</v>
      </c>
      <c r="E171" s="170"/>
      <c r="F171" s="171" t="s">
        <v>166</v>
      </c>
      <c r="G171" s="171"/>
      <c r="H171" s="171"/>
      <c r="I171" s="172">
        <v>0</v>
      </c>
      <c r="J171" s="172">
        <v>0</v>
      </c>
      <c r="K171" s="172">
        <v>0</v>
      </c>
      <c r="L171" s="172">
        <v>0</v>
      </c>
      <c r="M171" s="172">
        <v>0</v>
      </c>
      <c r="N171" s="172">
        <v>0</v>
      </c>
      <c r="O171" s="172">
        <v>0</v>
      </c>
      <c r="P171" s="172">
        <v>0</v>
      </c>
      <c r="Q171" s="172">
        <v>0</v>
      </c>
      <c r="R171" s="172">
        <v>0</v>
      </c>
      <c r="S171" s="172">
        <v>0</v>
      </c>
      <c r="T171" s="172">
        <v>0</v>
      </c>
      <c r="U171" s="172">
        <v>0</v>
      </c>
      <c r="V171" s="172">
        <v>0</v>
      </c>
      <c r="W171" s="172">
        <v>0</v>
      </c>
      <c r="X171" s="172">
        <v>0</v>
      </c>
      <c r="Y171" s="172">
        <v>0</v>
      </c>
      <c r="Z171" s="172">
        <v>0</v>
      </c>
      <c r="AA171" s="172">
        <v>0</v>
      </c>
      <c r="AB171" s="172">
        <v>0</v>
      </c>
      <c r="AC171" s="172">
        <v>0</v>
      </c>
      <c r="AD171" s="172">
        <v>0</v>
      </c>
      <c r="AE171" s="172">
        <v>0</v>
      </c>
      <c r="AF171" s="172">
        <v>0</v>
      </c>
      <c r="AG171" s="172">
        <v>0</v>
      </c>
      <c r="AH171" s="172">
        <v>0</v>
      </c>
      <c r="AI171" s="172">
        <v>0</v>
      </c>
      <c r="AJ171" s="172">
        <v>0</v>
      </c>
      <c r="AK171" s="172">
        <v>0</v>
      </c>
      <c r="AL171" s="172">
        <v>0</v>
      </c>
      <c r="AM171" s="172">
        <v>0</v>
      </c>
      <c r="AN171" s="172">
        <v>0</v>
      </c>
      <c r="AO171" s="172">
        <v>0</v>
      </c>
      <c r="AP171" s="172">
        <v>0</v>
      </c>
      <c r="AQ171" s="172">
        <v>0</v>
      </c>
      <c r="AR171" s="172">
        <v>0</v>
      </c>
      <c r="AS171" s="172">
        <v>0</v>
      </c>
      <c r="AT171" s="172">
        <v>0</v>
      </c>
      <c r="AU171" s="172">
        <v>0</v>
      </c>
      <c r="AV171" s="172">
        <v>0</v>
      </c>
      <c r="AW171" s="163">
        <f t="shared" si="133"/>
        <v>0</v>
      </c>
      <c r="AX171" s="59">
        <f ca="1" t="shared" si="150"/>
        <v>0</v>
      </c>
      <c r="AY171" s="29"/>
      <c r="AZ171" s="172">
        <v>0</v>
      </c>
      <c r="BA171" s="59">
        <f ca="1" t="shared" si="152"/>
        <v>0</v>
      </c>
      <c r="BB171" s="172">
        <v>0</v>
      </c>
      <c r="BC171" s="59">
        <f ca="1" t="shared" si="154"/>
        <v>0</v>
      </c>
      <c r="BD171" s="172">
        <v>0</v>
      </c>
      <c r="BE171" s="59">
        <f ca="1" t="shared" si="156"/>
        <v>0</v>
      </c>
      <c r="BF171" s="172">
        <v>0</v>
      </c>
      <c r="BG171" s="59">
        <f ca="1" t="shared" si="158"/>
        <v>0</v>
      </c>
      <c r="BH171" s="29"/>
      <c r="BI171" s="8"/>
      <c r="BJ171" s="8"/>
      <c r="BK171" s="8"/>
      <c r="BL171" s="8"/>
      <c r="BM171" s="8"/>
      <c r="BN171" s="8"/>
      <c r="BO171" s="8"/>
      <c r="BP171" s="8"/>
      <c r="BQ171" s="8"/>
    </row>
    <row r="172" spans="2:69" ht="15">
      <c r="B172" s="287"/>
      <c r="C172" s="180"/>
      <c r="D172" s="181"/>
      <c r="E172" s="170" t="str">
        <f>D171&amp;".1"</f>
        <v>12.2.1</v>
      </c>
      <c r="F172" s="171"/>
      <c r="G172" s="171" t="s">
        <v>167</v>
      </c>
      <c r="H172" s="171"/>
      <c r="I172" s="172">
        <v>0</v>
      </c>
      <c r="J172" s="172">
        <v>0</v>
      </c>
      <c r="K172" s="172">
        <v>0</v>
      </c>
      <c r="L172" s="172">
        <v>0</v>
      </c>
      <c r="M172" s="172">
        <v>0</v>
      </c>
      <c r="N172" s="172">
        <v>0</v>
      </c>
      <c r="O172" s="172">
        <v>0</v>
      </c>
      <c r="P172" s="172">
        <v>0</v>
      </c>
      <c r="Q172" s="172">
        <v>0</v>
      </c>
      <c r="R172" s="172">
        <v>0</v>
      </c>
      <c r="S172" s="172">
        <v>0</v>
      </c>
      <c r="T172" s="172">
        <v>0</v>
      </c>
      <c r="U172" s="172">
        <v>0</v>
      </c>
      <c r="V172" s="172">
        <v>0</v>
      </c>
      <c r="W172" s="172">
        <v>0</v>
      </c>
      <c r="X172" s="172">
        <v>0</v>
      </c>
      <c r="Y172" s="172">
        <v>0</v>
      </c>
      <c r="Z172" s="172">
        <v>0</v>
      </c>
      <c r="AA172" s="172">
        <v>0</v>
      </c>
      <c r="AB172" s="172">
        <v>0</v>
      </c>
      <c r="AC172" s="172">
        <v>0</v>
      </c>
      <c r="AD172" s="172">
        <v>0</v>
      </c>
      <c r="AE172" s="172">
        <v>0</v>
      </c>
      <c r="AF172" s="172">
        <v>0</v>
      </c>
      <c r="AG172" s="172">
        <v>0</v>
      </c>
      <c r="AH172" s="172">
        <v>0</v>
      </c>
      <c r="AI172" s="172">
        <v>0</v>
      </c>
      <c r="AJ172" s="172">
        <v>0</v>
      </c>
      <c r="AK172" s="172">
        <v>0</v>
      </c>
      <c r="AL172" s="172">
        <v>0</v>
      </c>
      <c r="AM172" s="172">
        <v>0</v>
      </c>
      <c r="AN172" s="172">
        <v>0</v>
      </c>
      <c r="AO172" s="172">
        <v>0</v>
      </c>
      <c r="AP172" s="172">
        <v>0</v>
      </c>
      <c r="AQ172" s="172">
        <v>0</v>
      </c>
      <c r="AR172" s="172">
        <v>0</v>
      </c>
      <c r="AS172" s="172">
        <v>0</v>
      </c>
      <c r="AT172" s="172">
        <v>0</v>
      </c>
      <c r="AU172" s="172">
        <v>0</v>
      </c>
      <c r="AV172" s="172">
        <v>0</v>
      </c>
      <c r="AW172" s="163">
        <f t="shared" si="133"/>
        <v>0</v>
      </c>
      <c r="AX172" s="59">
        <f ca="1" t="shared" si="150"/>
        <v>0</v>
      </c>
      <c r="AY172" s="29"/>
      <c r="AZ172" s="172">
        <v>0</v>
      </c>
      <c r="BA172" s="59">
        <f ca="1" t="shared" si="152"/>
        <v>0</v>
      </c>
      <c r="BB172" s="172">
        <v>0</v>
      </c>
      <c r="BC172" s="59">
        <f ca="1" t="shared" si="154"/>
        <v>0</v>
      </c>
      <c r="BD172" s="172">
        <v>0</v>
      </c>
      <c r="BE172" s="59">
        <f ca="1" t="shared" si="156"/>
        <v>0</v>
      </c>
      <c r="BF172" s="172">
        <v>0</v>
      </c>
      <c r="BG172" s="59">
        <f ca="1" t="shared" si="158"/>
        <v>0</v>
      </c>
      <c r="BH172" s="29"/>
      <c r="BI172" s="8"/>
      <c r="BJ172" s="8"/>
      <c r="BK172" s="8"/>
      <c r="BL172" s="8"/>
      <c r="BM172" s="8"/>
      <c r="BN172" s="8"/>
      <c r="BO172" s="8"/>
      <c r="BP172" s="8"/>
      <c r="BQ172" s="8"/>
    </row>
    <row r="173" spans="2:69" ht="15">
      <c r="B173" s="287"/>
      <c r="C173" s="180"/>
      <c r="D173" s="181" t="str">
        <f>C169&amp;".3"</f>
        <v>12.3</v>
      </c>
      <c r="E173" s="170"/>
      <c r="F173" s="171" t="s">
        <v>168</v>
      </c>
      <c r="G173" s="171"/>
      <c r="H173" s="171"/>
      <c r="I173" s="172">
        <v>0</v>
      </c>
      <c r="J173" s="172">
        <v>0</v>
      </c>
      <c r="K173" s="172">
        <v>0</v>
      </c>
      <c r="L173" s="172">
        <v>0</v>
      </c>
      <c r="M173" s="172">
        <v>0</v>
      </c>
      <c r="N173" s="172">
        <v>0</v>
      </c>
      <c r="O173" s="172">
        <v>0</v>
      </c>
      <c r="P173" s="172">
        <v>0</v>
      </c>
      <c r="Q173" s="172">
        <v>0</v>
      </c>
      <c r="R173" s="172">
        <v>0</v>
      </c>
      <c r="S173" s="172">
        <v>0</v>
      </c>
      <c r="T173" s="172">
        <v>0</v>
      </c>
      <c r="U173" s="172">
        <v>0</v>
      </c>
      <c r="V173" s="172">
        <v>0</v>
      </c>
      <c r="W173" s="172">
        <v>0</v>
      </c>
      <c r="X173" s="172">
        <v>0</v>
      </c>
      <c r="Y173" s="172">
        <v>0</v>
      </c>
      <c r="Z173" s="172">
        <v>0</v>
      </c>
      <c r="AA173" s="172">
        <v>0</v>
      </c>
      <c r="AB173" s="172">
        <v>0</v>
      </c>
      <c r="AC173" s="172">
        <v>0</v>
      </c>
      <c r="AD173" s="172">
        <v>0</v>
      </c>
      <c r="AE173" s="172">
        <v>0</v>
      </c>
      <c r="AF173" s="172">
        <v>0</v>
      </c>
      <c r="AG173" s="172">
        <v>0</v>
      </c>
      <c r="AH173" s="172">
        <v>0</v>
      </c>
      <c r="AI173" s="172">
        <v>0</v>
      </c>
      <c r="AJ173" s="172">
        <v>0</v>
      </c>
      <c r="AK173" s="172">
        <v>0</v>
      </c>
      <c r="AL173" s="172">
        <v>0</v>
      </c>
      <c r="AM173" s="172">
        <v>0</v>
      </c>
      <c r="AN173" s="172">
        <v>0</v>
      </c>
      <c r="AO173" s="172">
        <v>0</v>
      </c>
      <c r="AP173" s="172">
        <v>0</v>
      </c>
      <c r="AQ173" s="172">
        <v>0</v>
      </c>
      <c r="AR173" s="172">
        <v>0</v>
      </c>
      <c r="AS173" s="172">
        <v>0</v>
      </c>
      <c r="AT173" s="172">
        <v>0</v>
      </c>
      <c r="AU173" s="172">
        <v>0</v>
      </c>
      <c r="AV173" s="172">
        <v>0</v>
      </c>
      <c r="AW173" s="163">
        <f t="shared" si="133"/>
        <v>0</v>
      </c>
      <c r="AX173" s="59">
        <f aca="true" t="shared" si="184" ref="AX173:AX204">_xlfn.IFERROR(AW173/$AW$213,0)</f>
        <v>0</v>
      </c>
      <c r="AY173" s="29"/>
      <c r="AZ173" s="172">
        <v>0</v>
      </c>
      <c r="BA173" s="59">
        <f aca="true" t="shared" si="185" ref="BA173:BA204">_xlfn.IFERROR(AZ173/AZ$213,0)</f>
        <v>0</v>
      </c>
      <c r="BB173" s="172">
        <v>0</v>
      </c>
      <c r="BC173" s="59">
        <f aca="true" t="shared" si="186" ref="BC173:BC204">_xlfn.IFERROR(BB173/BB$213,0)</f>
        <v>0</v>
      </c>
      <c r="BD173" s="172">
        <v>0</v>
      </c>
      <c r="BE173" s="59">
        <f aca="true" t="shared" si="187" ref="BE173:BE203">_xlfn.IFERROR(BD173/BD$213,0)</f>
        <v>0</v>
      </c>
      <c r="BF173" s="172">
        <v>0</v>
      </c>
      <c r="BG173" s="59">
        <f aca="true" t="shared" si="188" ref="BG173:BG203">_xlfn.IFERROR(BF173/BF$213,0)</f>
        <v>0</v>
      </c>
      <c r="BH173" s="29"/>
      <c r="BI173" s="8"/>
      <c r="BJ173" s="8"/>
      <c r="BK173" s="8"/>
      <c r="BL173" s="8"/>
      <c r="BM173" s="8"/>
      <c r="BN173" s="8"/>
      <c r="BO173" s="8"/>
      <c r="BP173" s="8"/>
      <c r="BQ173" s="8"/>
    </row>
    <row r="174" spans="2:69" ht="15">
      <c r="B174" s="287"/>
      <c r="C174" s="180"/>
      <c r="D174" s="181"/>
      <c r="E174" s="170" t="str">
        <f>D173&amp;".1"</f>
        <v>12.3.1</v>
      </c>
      <c r="F174" s="171"/>
      <c r="G174" s="171" t="s">
        <v>169</v>
      </c>
      <c r="H174" s="171"/>
      <c r="I174" s="172">
        <v>0</v>
      </c>
      <c r="J174" s="172">
        <v>0</v>
      </c>
      <c r="K174" s="172">
        <v>0</v>
      </c>
      <c r="L174" s="172">
        <v>0</v>
      </c>
      <c r="M174" s="172">
        <v>0</v>
      </c>
      <c r="N174" s="172">
        <v>0</v>
      </c>
      <c r="O174" s="172">
        <v>0</v>
      </c>
      <c r="P174" s="172">
        <v>0</v>
      </c>
      <c r="Q174" s="172">
        <v>0</v>
      </c>
      <c r="R174" s="172">
        <v>0</v>
      </c>
      <c r="S174" s="172">
        <v>0</v>
      </c>
      <c r="T174" s="172">
        <v>0</v>
      </c>
      <c r="U174" s="172">
        <v>0</v>
      </c>
      <c r="V174" s="172">
        <v>0</v>
      </c>
      <c r="W174" s="172">
        <v>0</v>
      </c>
      <c r="X174" s="172">
        <v>0</v>
      </c>
      <c r="Y174" s="172">
        <v>0</v>
      </c>
      <c r="Z174" s="172">
        <v>0</v>
      </c>
      <c r="AA174" s="172">
        <v>0</v>
      </c>
      <c r="AB174" s="172">
        <v>0</v>
      </c>
      <c r="AC174" s="172">
        <v>0</v>
      </c>
      <c r="AD174" s="172">
        <v>0</v>
      </c>
      <c r="AE174" s="172">
        <v>0</v>
      </c>
      <c r="AF174" s="172">
        <v>0</v>
      </c>
      <c r="AG174" s="172">
        <v>0</v>
      </c>
      <c r="AH174" s="172">
        <v>0</v>
      </c>
      <c r="AI174" s="172">
        <v>0</v>
      </c>
      <c r="AJ174" s="172">
        <v>0</v>
      </c>
      <c r="AK174" s="172">
        <v>0</v>
      </c>
      <c r="AL174" s="172">
        <v>0</v>
      </c>
      <c r="AM174" s="172">
        <v>0</v>
      </c>
      <c r="AN174" s="172">
        <v>0</v>
      </c>
      <c r="AO174" s="172">
        <v>0</v>
      </c>
      <c r="AP174" s="172">
        <v>0</v>
      </c>
      <c r="AQ174" s="172">
        <v>0</v>
      </c>
      <c r="AR174" s="172">
        <v>0</v>
      </c>
      <c r="AS174" s="172">
        <v>0</v>
      </c>
      <c r="AT174" s="172">
        <v>0</v>
      </c>
      <c r="AU174" s="172">
        <v>0</v>
      </c>
      <c r="AV174" s="172">
        <v>0</v>
      </c>
      <c r="AW174" s="163">
        <f t="shared" si="133"/>
        <v>0</v>
      </c>
      <c r="AX174" s="59">
        <f ca="1" t="shared" si="184"/>
        <v>0</v>
      </c>
      <c r="AY174" s="29"/>
      <c r="AZ174" s="172">
        <v>0</v>
      </c>
      <c r="BA174" s="59">
        <f ca="1" t="shared" si="185"/>
        <v>0</v>
      </c>
      <c r="BB174" s="172">
        <v>0</v>
      </c>
      <c r="BC174" s="59">
        <f ca="1" t="shared" si="186"/>
        <v>0</v>
      </c>
      <c r="BD174" s="172">
        <v>0</v>
      </c>
      <c r="BE174" s="59">
        <f ca="1" t="shared" si="187"/>
        <v>0</v>
      </c>
      <c r="BF174" s="172">
        <v>0</v>
      </c>
      <c r="BG174" s="59">
        <f ca="1" t="shared" si="188"/>
        <v>0</v>
      </c>
      <c r="BH174" s="29"/>
      <c r="BI174" s="8"/>
      <c r="BJ174" s="8"/>
      <c r="BK174" s="8"/>
      <c r="BL174" s="8"/>
      <c r="BM174" s="8"/>
      <c r="BN174" s="8"/>
      <c r="BO174" s="8"/>
      <c r="BP174" s="8"/>
      <c r="BQ174" s="8"/>
    </row>
    <row r="175" spans="2:69" ht="15">
      <c r="B175" s="287"/>
      <c r="C175" s="180"/>
      <c r="D175" s="181" t="str">
        <f>C169&amp;".4"</f>
        <v>12.4</v>
      </c>
      <c r="E175" s="170"/>
      <c r="F175" s="171" t="s">
        <v>170</v>
      </c>
      <c r="G175" s="171"/>
      <c r="H175" s="171"/>
      <c r="I175" s="172">
        <v>0</v>
      </c>
      <c r="J175" s="172">
        <v>0</v>
      </c>
      <c r="K175" s="172">
        <v>0</v>
      </c>
      <c r="L175" s="172">
        <v>0</v>
      </c>
      <c r="M175" s="172">
        <v>0</v>
      </c>
      <c r="N175" s="172">
        <v>0</v>
      </c>
      <c r="O175" s="172">
        <v>0</v>
      </c>
      <c r="P175" s="172">
        <v>0</v>
      </c>
      <c r="Q175" s="172">
        <v>0</v>
      </c>
      <c r="R175" s="172">
        <v>0</v>
      </c>
      <c r="S175" s="172">
        <v>0</v>
      </c>
      <c r="T175" s="172">
        <v>0</v>
      </c>
      <c r="U175" s="172">
        <v>0</v>
      </c>
      <c r="V175" s="172">
        <v>0</v>
      </c>
      <c r="W175" s="172">
        <v>0</v>
      </c>
      <c r="X175" s="172">
        <v>0</v>
      </c>
      <c r="Y175" s="172">
        <v>0</v>
      </c>
      <c r="Z175" s="172">
        <v>0</v>
      </c>
      <c r="AA175" s="172">
        <v>0</v>
      </c>
      <c r="AB175" s="172">
        <v>0</v>
      </c>
      <c r="AC175" s="172">
        <v>0</v>
      </c>
      <c r="AD175" s="172">
        <v>0</v>
      </c>
      <c r="AE175" s="172">
        <v>0</v>
      </c>
      <c r="AF175" s="172">
        <v>0</v>
      </c>
      <c r="AG175" s="172">
        <v>0</v>
      </c>
      <c r="AH175" s="172">
        <v>0</v>
      </c>
      <c r="AI175" s="172">
        <v>0</v>
      </c>
      <c r="AJ175" s="172">
        <v>0</v>
      </c>
      <c r="AK175" s="172">
        <v>0</v>
      </c>
      <c r="AL175" s="172">
        <v>0</v>
      </c>
      <c r="AM175" s="172">
        <v>0</v>
      </c>
      <c r="AN175" s="172">
        <v>0</v>
      </c>
      <c r="AO175" s="172">
        <v>0</v>
      </c>
      <c r="AP175" s="172">
        <v>0</v>
      </c>
      <c r="AQ175" s="172">
        <v>0</v>
      </c>
      <c r="AR175" s="172">
        <v>0</v>
      </c>
      <c r="AS175" s="172">
        <v>0</v>
      </c>
      <c r="AT175" s="172">
        <v>0</v>
      </c>
      <c r="AU175" s="172">
        <v>0</v>
      </c>
      <c r="AV175" s="172">
        <v>0</v>
      </c>
      <c r="AW175" s="163">
        <f t="shared" si="133"/>
        <v>0</v>
      </c>
      <c r="AX175" s="59">
        <f ca="1" t="shared" si="184"/>
        <v>0</v>
      </c>
      <c r="AY175" s="29"/>
      <c r="AZ175" s="172">
        <v>0</v>
      </c>
      <c r="BA175" s="59">
        <f ca="1" t="shared" si="185"/>
        <v>0</v>
      </c>
      <c r="BB175" s="172">
        <v>0</v>
      </c>
      <c r="BC175" s="59">
        <f ca="1" t="shared" si="186"/>
        <v>0</v>
      </c>
      <c r="BD175" s="172">
        <v>0</v>
      </c>
      <c r="BE175" s="59">
        <f ca="1" t="shared" si="187"/>
        <v>0</v>
      </c>
      <c r="BF175" s="172">
        <v>0</v>
      </c>
      <c r="BG175" s="59">
        <f ca="1" t="shared" si="188"/>
        <v>0</v>
      </c>
      <c r="BH175" s="29"/>
      <c r="BI175" s="8"/>
      <c r="BJ175" s="8"/>
      <c r="BK175" s="8"/>
      <c r="BL175" s="8"/>
      <c r="BM175" s="8"/>
      <c r="BN175" s="8"/>
      <c r="BO175" s="8"/>
      <c r="BP175" s="8"/>
      <c r="BQ175" s="8"/>
    </row>
    <row r="176" spans="2:69" ht="15">
      <c r="B176" s="287"/>
      <c r="C176" s="180"/>
      <c r="D176" s="181"/>
      <c r="E176" s="170" t="str">
        <f>D175&amp;".1"</f>
        <v>12.4.1</v>
      </c>
      <c r="F176" s="171"/>
      <c r="G176" s="171" t="s">
        <v>171</v>
      </c>
      <c r="H176" s="171"/>
      <c r="I176" s="172">
        <v>0</v>
      </c>
      <c r="J176" s="172">
        <v>0</v>
      </c>
      <c r="K176" s="172">
        <v>0</v>
      </c>
      <c r="L176" s="172">
        <v>0</v>
      </c>
      <c r="M176" s="172">
        <v>0</v>
      </c>
      <c r="N176" s="172">
        <v>0</v>
      </c>
      <c r="O176" s="172">
        <v>0</v>
      </c>
      <c r="P176" s="172">
        <v>0</v>
      </c>
      <c r="Q176" s="172">
        <v>0</v>
      </c>
      <c r="R176" s="172">
        <v>0</v>
      </c>
      <c r="S176" s="172">
        <v>0</v>
      </c>
      <c r="T176" s="172">
        <v>0</v>
      </c>
      <c r="U176" s="172">
        <v>0</v>
      </c>
      <c r="V176" s="172">
        <v>0</v>
      </c>
      <c r="W176" s="172">
        <v>0</v>
      </c>
      <c r="X176" s="172">
        <v>0</v>
      </c>
      <c r="Y176" s="172">
        <v>0</v>
      </c>
      <c r="Z176" s="172">
        <v>0</v>
      </c>
      <c r="AA176" s="172">
        <v>0</v>
      </c>
      <c r="AB176" s="172">
        <v>0</v>
      </c>
      <c r="AC176" s="172">
        <v>0</v>
      </c>
      <c r="AD176" s="172">
        <v>0</v>
      </c>
      <c r="AE176" s="172">
        <v>0</v>
      </c>
      <c r="AF176" s="172">
        <v>0</v>
      </c>
      <c r="AG176" s="172">
        <v>0</v>
      </c>
      <c r="AH176" s="172">
        <v>0</v>
      </c>
      <c r="AI176" s="172">
        <v>0</v>
      </c>
      <c r="AJ176" s="172">
        <v>0</v>
      </c>
      <c r="AK176" s="172">
        <v>0</v>
      </c>
      <c r="AL176" s="172">
        <v>0</v>
      </c>
      <c r="AM176" s="172">
        <v>0</v>
      </c>
      <c r="AN176" s="172">
        <v>0</v>
      </c>
      <c r="AO176" s="172">
        <v>0</v>
      </c>
      <c r="AP176" s="172">
        <v>0</v>
      </c>
      <c r="AQ176" s="172">
        <v>0</v>
      </c>
      <c r="AR176" s="172">
        <v>0</v>
      </c>
      <c r="AS176" s="172">
        <v>0</v>
      </c>
      <c r="AT176" s="172">
        <v>0</v>
      </c>
      <c r="AU176" s="172">
        <v>0</v>
      </c>
      <c r="AV176" s="172">
        <v>0</v>
      </c>
      <c r="AW176" s="163">
        <f t="shared" si="133"/>
        <v>0</v>
      </c>
      <c r="AX176" s="59">
        <f ca="1" t="shared" si="184"/>
        <v>0</v>
      </c>
      <c r="AY176" s="29"/>
      <c r="AZ176" s="172">
        <v>0</v>
      </c>
      <c r="BA176" s="59">
        <f ca="1" t="shared" si="185"/>
        <v>0</v>
      </c>
      <c r="BB176" s="172">
        <v>0</v>
      </c>
      <c r="BC176" s="59">
        <f ca="1" t="shared" si="186"/>
        <v>0</v>
      </c>
      <c r="BD176" s="172">
        <v>0</v>
      </c>
      <c r="BE176" s="59">
        <f ca="1" t="shared" si="187"/>
        <v>0</v>
      </c>
      <c r="BF176" s="172">
        <v>0</v>
      </c>
      <c r="BG176" s="59">
        <f ca="1" t="shared" si="188"/>
        <v>0</v>
      </c>
      <c r="BH176" s="29"/>
      <c r="BI176" s="8"/>
      <c r="BJ176" s="8"/>
      <c r="BK176" s="8"/>
      <c r="BL176" s="8"/>
      <c r="BM176" s="8"/>
      <c r="BN176" s="8"/>
      <c r="BO176" s="8"/>
      <c r="BP176" s="8"/>
      <c r="BQ176" s="8"/>
    </row>
    <row r="177" spans="2:69" ht="15">
      <c r="B177" s="287"/>
      <c r="C177" s="180"/>
      <c r="D177" s="181" t="str">
        <f>C169&amp;".5"</f>
        <v>12.5</v>
      </c>
      <c r="E177" s="170"/>
      <c r="F177" s="171" t="s">
        <v>172</v>
      </c>
      <c r="G177" s="171"/>
      <c r="H177" s="171"/>
      <c r="I177" s="172">
        <v>0</v>
      </c>
      <c r="J177" s="172">
        <v>0</v>
      </c>
      <c r="K177" s="172">
        <v>0</v>
      </c>
      <c r="L177" s="172">
        <v>0</v>
      </c>
      <c r="M177" s="172">
        <v>0</v>
      </c>
      <c r="N177" s="172">
        <v>0</v>
      </c>
      <c r="O177" s="172">
        <v>0</v>
      </c>
      <c r="P177" s="172">
        <v>0</v>
      </c>
      <c r="Q177" s="172">
        <v>0</v>
      </c>
      <c r="R177" s="172">
        <v>0</v>
      </c>
      <c r="S177" s="172">
        <v>0</v>
      </c>
      <c r="T177" s="172">
        <v>0</v>
      </c>
      <c r="U177" s="172">
        <v>0</v>
      </c>
      <c r="V177" s="172">
        <v>0</v>
      </c>
      <c r="W177" s="172">
        <v>0</v>
      </c>
      <c r="X177" s="172">
        <v>0</v>
      </c>
      <c r="Y177" s="172">
        <v>0</v>
      </c>
      <c r="Z177" s="172">
        <v>0</v>
      </c>
      <c r="AA177" s="172">
        <v>0</v>
      </c>
      <c r="AB177" s="172">
        <v>0</v>
      </c>
      <c r="AC177" s="172">
        <v>0</v>
      </c>
      <c r="AD177" s="172">
        <v>0</v>
      </c>
      <c r="AE177" s="172">
        <v>0</v>
      </c>
      <c r="AF177" s="172">
        <v>0</v>
      </c>
      <c r="AG177" s="172">
        <v>0</v>
      </c>
      <c r="AH177" s="172">
        <v>0</v>
      </c>
      <c r="AI177" s="172">
        <v>0</v>
      </c>
      <c r="AJ177" s="172">
        <v>0</v>
      </c>
      <c r="AK177" s="172">
        <v>0</v>
      </c>
      <c r="AL177" s="172">
        <v>0</v>
      </c>
      <c r="AM177" s="172">
        <v>0</v>
      </c>
      <c r="AN177" s="172">
        <v>0</v>
      </c>
      <c r="AO177" s="172">
        <v>0</v>
      </c>
      <c r="AP177" s="172">
        <v>0</v>
      </c>
      <c r="AQ177" s="172">
        <v>0</v>
      </c>
      <c r="AR177" s="172">
        <v>0</v>
      </c>
      <c r="AS177" s="172">
        <v>0</v>
      </c>
      <c r="AT177" s="172">
        <v>0</v>
      </c>
      <c r="AU177" s="172">
        <v>0</v>
      </c>
      <c r="AV177" s="172">
        <v>0</v>
      </c>
      <c r="AW177" s="163">
        <f t="shared" si="133"/>
        <v>0</v>
      </c>
      <c r="AX177" s="59">
        <f ca="1" t="shared" si="184"/>
        <v>0</v>
      </c>
      <c r="AY177" s="29"/>
      <c r="AZ177" s="172">
        <v>0</v>
      </c>
      <c r="BA177" s="59">
        <f ca="1" t="shared" si="185"/>
        <v>0</v>
      </c>
      <c r="BB177" s="172">
        <v>0</v>
      </c>
      <c r="BC177" s="59">
        <f ca="1" t="shared" si="186"/>
        <v>0</v>
      </c>
      <c r="BD177" s="172">
        <v>0</v>
      </c>
      <c r="BE177" s="59">
        <f ca="1" t="shared" si="187"/>
        <v>0</v>
      </c>
      <c r="BF177" s="172">
        <v>0</v>
      </c>
      <c r="BG177" s="59">
        <f ca="1" t="shared" si="188"/>
        <v>0</v>
      </c>
      <c r="BH177" s="29"/>
      <c r="BI177" s="8"/>
      <c r="BJ177" s="8"/>
      <c r="BK177" s="8"/>
      <c r="BL177" s="8"/>
      <c r="BM177" s="8"/>
      <c r="BN177" s="8"/>
      <c r="BO177" s="8"/>
      <c r="BP177" s="8"/>
      <c r="BQ177" s="8"/>
    </row>
    <row r="178" spans="2:69" ht="15">
      <c r="B178" s="287"/>
      <c r="C178" s="180"/>
      <c r="D178" s="181"/>
      <c r="E178" s="170" t="str">
        <f>D177&amp;".1"</f>
        <v>12.5.1</v>
      </c>
      <c r="F178" s="171"/>
      <c r="G178" s="171" t="s">
        <v>173</v>
      </c>
      <c r="H178" s="171"/>
      <c r="I178" s="172">
        <v>0</v>
      </c>
      <c r="J178" s="172">
        <v>0</v>
      </c>
      <c r="K178" s="172">
        <v>0</v>
      </c>
      <c r="L178" s="172">
        <v>0</v>
      </c>
      <c r="M178" s="172">
        <v>0</v>
      </c>
      <c r="N178" s="172">
        <v>0</v>
      </c>
      <c r="O178" s="172">
        <v>0</v>
      </c>
      <c r="P178" s="172">
        <v>0</v>
      </c>
      <c r="Q178" s="172">
        <v>0</v>
      </c>
      <c r="R178" s="172">
        <v>0</v>
      </c>
      <c r="S178" s="172">
        <v>0</v>
      </c>
      <c r="T178" s="172">
        <v>0</v>
      </c>
      <c r="U178" s="172">
        <v>0</v>
      </c>
      <c r="V178" s="172">
        <v>0</v>
      </c>
      <c r="W178" s="172">
        <v>0</v>
      </c>
      <c r="X178" s="172">
        <v>0</v>
      </c>
      <c r="Y178" s="172">
        <v>0</v>
      </c>
      <c r="Z178" s="172">
        <v>0</v>
      </c>
      <c r="AA178" s="172">
        <v>0</v>
      </c>
      <c r="AB178" s="172">
        <v>0</v>
      </c>
      <c r="AC178" s="172">
        <v>0</v>
      </c>
      <c r="AD178" s="172">
        <v>0</v>
      </c>
      <c r="AE178" s="172">
        <v>0</v>
      </c>
      <c r="AF178" s="172">
        <v>0</v>
      </c>
      <c r="AG178" s="172">
        <v>0</v>
      </c>
      <c r="AH178" s="172">
        <v>0</v>
      </c>
      <c r="AI178" s="172">
        <v>0</v>
      </c>
      <c r="AJ178" s="172">
        <v>0</v>
      </c>
      <c r="AK178" s="172">
        <v>0</v>
      </c>
      <c r="AL178" s="172">
        <v>0</v>
      </c>
      <c r="AM178" s="172">
        <v>0</v>
      </c>
      <c r="AN178" s="172">
        <v>0</v>
      </c>
      <c r="AO178" s="172">
        <v>0</v>
      </c>
      <c r="AP178" s="172">
        <v>0</v>
      </c>
      <c r="AQ178" s="172">
        <v>0</v>
      </c>
      <c r="AR178" s="172">
        <v>0</v>
      </c>
      <c r="AS178" s="172">
        <v>0</v>
      </c>
      <c r="AT178" s="172">
        <v>0</v>
      </c>
      <c r="AU178" s="172">
        <v>0</v>
      </c>
      <c r="AV178" s="172">
        <v>0</v>
      </c>
      <c r="AW178" s="163">
        <f t="shared" si="133"/>
        <v>0</v>
      </c>
      <c r="AX178" s="59">
        <f ca="1" t="shared" si="184"/>
        <v>0</v>
      </c>
      <c r="AY178" s="29"/>
      <c r="AZ178" s="172">
        <v>0</v>
      </c>
      <c r="BA178" s="59">
        <f ca="1" t="shared" si="185"/>
        <v>0</v>
      </c>
      <c r="BB178" s="172">
        <v>0</v>
      </c>
      <c r="BC178" s="59">
        <f ca="1" t="shared" si="186"/>
        <v>0</v>
      </c>
      <c r="BD178" s="172">
        <v>0</v>
      </c>
      <c r="BE178" s="59">
        <f ca="1" t="shared" si="187"/>
        <v>0</v>
      </c>
      <c r="BF178" s="172">
        <v>0</v>
      </c>
      <c r="BG178" s="59">
        <f ca="1" t="shared" si="188"/>
        <v>0</v>
      </c>
      <c r="BH178" s="29"/>
      <c r="BI178" s="8"/>
      <c r="BJ178" s="8"/>
      <c r="BK178" s="8"/>
      <c r="BL178" s="8"/>
      <c r="BM178" s="8"/>
      <c r="BN178" s="8"/>
      <c r="BO178" s="8"/>
      <c r="BP178" s="8"/>
      <c r="BQ178" s="8"/>
    </row>
    <row r="179" spans="2:69" ht="15">
      <c r="B179" s="287"/>
      <c r="C179" s="180"/>
      <c r="D179" s="181" t="str">
        <f>C169&amp;".6"</f>
        <v>12.6</v>
      </c>
      <c r="E179" s="170"/>
      <c r="F179" s="171" t="s">
        <v>174</v>
      </c>
      <c r="G179" s="171"/>
      <c r="H179" s="171"/>
      <c r="I179" s="172">
        <v>0</v>
      </c>
      <c r="J179" s="172">
        <v>0</v>
      </c>
      <c r="K179" s="172">
        <v>0</v>
      </c>
      <c r="L179" s="172">
        <v>0</v>
      </c>
      <c r="M179" s="172">
        <v>0</v>
      </c>
      <c r="N179" s="172">
        <v>0</v>
      </c>
      <c r="O179" s="172">
        <v>0</v>
      </c>
      <c r="P179" s="172">
        <v>0</v>
      </c>
      <c r="Q179" s="172">
        <v>0</v>
      </c>
      <c r="R179" s="172">
        <v>0</v>
      </c>
      <c r="S179" s="172">
        <v>0</v>
      </c>
      <c r="T179" s="172">
        <v>0</v>
      </c>
      <c r="U179" s="172">
        <v>0</v>
      </c>
      <c r="V179" s="172">
        <v>0</v>
      </c>
      <c r="W179" s="172">
        <v>0</v>
      </c>
      <c r="X179" s="172">
        <v>0</v>
      </c>
      <c r="Y179" s="172">
        <v>0</v>
      </c>
      <c r="Z179" s="172">
        <v>0</v>
      </c>
      <c r="AA179" s="172">
        <v>0</v>
      </c>
      <c r="AB179" s="172">
        <v>0</v>
      </c>
      <c r="AC179" s="172">
        <v>0</v>
      </c>
      <c r="AD179" s="172">
        <v>0</v>
      </c>
      <c r="AE179" s="172">
        <v>0</v>
      </c>
      <c r="AF179" s="172">
        <v>0</v>
      </c>
      <c r="AG179" s="172">
        <v>0</v>
      </c>
      <c r="AH179" s="172">
        <v>0</v>
      </c>
      <c r="AI179" s="172">
        <v>0</v>
      </c>
      <c r="AJ179" s="172">
        <v>0</v>
      </c>
      <c r="AK179" s="172">
        <v>0</v>
      </c>
      <c r="AL179" s="172">
        <v>0</v>
      </c>
      <c r="AM179" s="172">
        <v>0</v>
      </c>
      <c r="AN179" s="172">
        <v>0</v>
      </c>
      <c r="AO179" s="172">
        <v>0</v>
      </c>
      <c r="AP179" s="172">
        <v>0</v>
      </c>
      <c r="AQ179" s="172">
        <v>0</v>
      </c>
      <c r="AR179" s="172">
        <v>0</v>
      </c>
      <c r="AS179" s="172">
        <v>0</v>
      </c>
      <c r="AT179" s="172">
        <v>0</v>
      </c>
      <c r="AU179" s="172">
        <v>0</v>
      </c>
      <c r="AV179" s="172">
        <v>0</v>
      </c>
      <c r="AW179" s="163">
        <f t="shared" si="133"/>
        <v>0</v>
      </c>
      <c r="AX179" s="59">
        <f ca="1" t="shared" si="184"/>
        <v>0</v>
      </c>
      <c r="AY179" s="29"/>
      <c r="AZ179" s="172">
        <v>0</v>
      </c>
      <c r="BA179" s="59">
        <f ca="1" t="shared" si="185"/>
        <v>0</v>
      </c>
      <c r="BB179" s="172">
        <v>0</v>
      </c>
      <c r="BC179" s="59">
        <f ca="1" t="shared" si="186"/>
        <v>0</v>
      </c>
      <c r="BD179" s="172">
        <v>0</v>
      </c>
      <c r="BE179" s="59">
        <f ca="1" t="shared" si="187"/>
        <v>0</v>
      </c>
      <c r="BF179" s="172">
        <v>0</v>
      </c>
      <c r="BG179" s="59">
        <f ca="1" t="shared" si="188"/>
        <v>0</v>
      </c>
      <c r="BH179" s="29"/>
      <c r="BI179" s="8"/>
      <c r="BJ179" s="8"/>
      <c r="BK179" s="8"/>
      <c r="BL179" s="8"/>
      <c r="BM179" s="8"/>
      <c r="BN179" s="8"/>
      <c r="BO179" s="8"/>
      <c r="BP179" s="8"/>
      <c r="BQ179" s="8"/>
    </row>
    <row r="180" spans="2:69" ht="15">
      <c r="B180" s="287"/>
      <c r="C180" s="180"/>
      <c r="D180" s="181"/>
      <c r="E180" s="170" t="str">
        <f>D179&amp;".1"</f>
        <v>12.6.1</v>
      </c>
      <c r="F180" s="171"/>
      <c r="G180" s="171" t="s">
        <v>175</v>
      </c>
      <c r="H180" s="171"/>
      <c r="I180" s="172">
        <v>0</v>
      </c>
      <c r="J180" s="172">
        <v>0</v>
      </c>
      <c r="K180" s="172">
        <v>0</v>
      </c>
      <c r="L180" s="172">
        <v>0</v>
      </c>
      <c r="M180" s="172">
        <v>0</v>
      </c>
      <c r="N180" s="172">
        <v>0</v>
      </c>
      <c r="O180" s="172">
        <v>0</v>
      </c>
      <c r="P180" s="172">
        <v>0</v>
      </c>
      <c r="Q180" s="172">
        <v>0</v>
      </c>
      <c r="R180" s="172">
        <v>0</v>
      </c>
      <c r="S180" s="172">
        <v>0</v>
      </c>
      <c r="T180" s="172">
        <v>0</v>
      </c>
      <c r="U180" s="172">
        <v>0</v>
      </c>
      <c r="V180" s="172">
        <v>0</v>
      </c>
      <c r="W180" s="172">
        <v>0</v>
      </c>
      <c r="X180" s="172">
        <v>0</v>
      </c>
      <c r="Y180" s="172">
        <v>0</v>
      </c>
      <c r="Z180" s="172">
        <v>0</v>
      </c>
      <c r="AA180" s="172">
        <v>0</v>
      </c>
      <c r="AB180" s="172">
        <v>0</v>
      </c>
      <c r="AC180" s="172">
        <v>0</v>
      </c>
      <c r="AD180" s="172">
        <v>0</v>
      </c>
      <c r="AE180" s="172">
        <v>0</v>
      </c>
      <c r="AF180" s="172">
        <v>0</v>
      </c>
      <c r="AG180" s="172">
        <v>0</v>
      </c>
      <c r="AH180" s="172">
        <v>0</v>
      </c>
      <c r="AI180" s="172">
        <v>0</v>
      </c>
      <c r="AJ180" s="172">
        <v>0</v>
      </c>
      <c r="AK180" s="172">
        <v>0</v>
      </c>
      <c r="AL180" s="172">
        <v>0</v>
      </c>
      <c r="AM180" s="172">
        <v>0</v>
      </c>
      <c r="AN180" s="172">
        <v>0</v>
      </c>
      <c r="AO180" s="172">
        <v>0</v>
      </c>
      <c r="AP180" s="172">
        <v>0</v>
      </c>
      <c r="AQ180" s="172">
        <v>0</v>
      </c>
      <c r="AR180" s="172">
        <v>0</v>
      </c>
      <c r="AS180" s="172">
        <v>0</v>
      </c>
      <c r="AT180" s="172">
        <v>0</v>
      </c>
      <c r="AU180" s="172">
        <v>0</v>
      </c>
      <c r="AV180" s="172">
        <v>0</v>
      </c>
      <c r="AW180" s="163">
        <f t="shared" si="133"/>
        <v>0</v>
      </c>
      <c r="AX180" s="59">
        <f ca="1" t="shared" si="184"/>
        <v>0</v>
      </c>
      <c r="AY180" s="29"/>
      <c r="AZ180" s="172">
        <v>0</v>
      </c>
      <c r="BA180" s="59">
        <f ca="1" t="shared" si="185"/>
        <v>0</v>
      </c>
      <c r="BB180" s="172">
        <v>0</v>
      </c>
      <c r="BC180" s="59">
        <f ca="1" t="shared" si="186"/>
        <v>0</v>
      </c>
      <c r="BD180" s="172">
        <v>0</v>
      </c>
      <c r="BE180" s="59">
        <f ca="1" t="shared" si="187"/>
        <v>0</v>
      </c>
      <c r="BF180" s="172">
        <v>0</v>
      </c>
      <c r="BG180" s="59">
        <f ca="1" t="shared" si="188"/>
        <v>0</v>
      </c>
      <c r="BH180" s="29"/>
      <c r="BI180" s="8"/>
      <c r="BJ180" s="8"/>
      <c r="BK180" s="8"/>
      <c r="BL180" s="8"/>
      <c r="BM180" s="8"/>
      <c r="BN180" s="8"/>
      <c r="BO180" s="8"/>
      <c r="BP180" s="8"/>
      <c r="BQ180" s="8"/>
    </row>
    <row r="181" spans="2:69" ht="15">
      <c r="B181" s="287"/>
      <c r="C181" s="180"/>
      <c r="D181" s="181" t="str">
        <f>C169&amp;".7"</f>
        <v>12.7</v>
      </c>
      <c r="E181" s="170"/>
      <c r="F181" s="171" t="s">
        <v>176</v>
      </c>
      <c r="G181" s="171"/>
      <c r="H181" s="171"/>
      <c r="I181" s="172">
        <v>0</v>
      </c>
      <c r="J181" s="172">
        <v>0</v>
      </c>
      <c r="K181" s="172">
        <v>0</v>
      </c>
      <c r="L181" s="172">
        <v>0</v>
      </c>
      <c r="M181" s="172">
        <v>0</v>
      </c>
      <c r="N181" s="172">
        <v>0</v>
      </c>
      <c r="O181" s="172">
        <v>0</v>
      </c>
      <c r="P181" s="172">
        <v>0</v>
      </c>
      <c r="Q181" s="172">
        <v>0</v>
      </c>
      <c r="R181" s="172">
        <v>0</v>
      </c>
      <c r="S181" s="172">
        <v>0</v>
      </c>
      <c r="T181" s="172">
        <v>0</v>
      </c>
      <c r="U181" s="172">
        <v>0</v>
      </c>
      <c r="V181" s="172">
        <v>0</v>
      </c>
      <c r="W181" s="172">
        <v>0</v>
      </c>
      <c r="X181" s="172">
        <v>0</v>
      </c>
      <c r="Y181" s="172">
        <v>0</v>
      </c>
      <c r="Z181" s="172">
        <v>0</v>
      </c>
      <c r="AA181" s="172">
        <v>0</v>
      </c>
      <c r="AB181" s="172">
        <v>0</v>
      </c>
      <c r="AC181" s="172">
        <v>0</v>
      </c>
      <c r="AD181" s="172">
        <v>0</v>
      </c>
      <c r="AE181" s="172">
        <v>0</v>
      </c>
      <c r="AF181" s="172">
        <v>0</v>
      </c>
      <c r="AG181" s="172">
        <v>0</v>
      </c>
      <c r="AH181" s="172">
        <v>0</v>
      </c>
      <c r="AI181" s="172">
        <v>0</v>
      </c>
      <c r="AJ181" s="172">
        <v>0</v>
      </c>
      <c r="AK181" s="172">
        <v>0</v>
      </c>
      <c r="AL181" s="172">
        <v>0</v>
      </c>
      <c r="AM181" s="172">
        <v>0</v>
      </c>
      <c r="AN181" s="172">
        <v>0</v>
      </c>
      <c r="AO181" s="172">
        <v>0</v>
      </c>
      <c r="AP181" s="172">
        <v>0</v>
      </c>
      <c r="AQ181" s="172">
        <v>0</v>
      </c>
      <c r="AR181" s="172">
        <v>0</v>
      </c>
      <c r="AS181" s="172">
        <v>0</v>
      </c>
      <c r="AT181" s="172">
        <v>0</v>
      </c>
      <c r="AU181" s="172">
        <v>0</v>
      </c>
      <c r="AV181" s="172">
        <v>0</v>
      </c>
      <c r="AW181" s="163">
        <f t="shared" si="133"/>
        <v>0</v>
      </c>
      <c r="AX181" s="59">
        <f ca="1" t="shared" si="184"/>
        <v>0</v>
      </c>
      <c r="AY181" s="29"/>
      <c r="AZ181" s="172">
        <v>0</v>
      </c>
      <c r="BA181" s="59">
        <f ca="1" t="shared" si="185"/>
        <v>0</v>
      </c>
      <c r="BB181" s="172">
        <v>0</v>
      </c>
      <c r="BC181" s="59">
        <f ca="1" t="shared" si="186"/>
        <v>0</v>
      </c>
      <c r="BD181" s="172">
        <v>0</v>
      </c>
      <c r="BE181" s="59">
        <f ca="1" t="shared" si="187"/>
        <v>0</v>
      </c>
      <c r="BF181" s="172">
        <v>0</v>
      </c>
      <c r="BG181" s="59">
        <f ca="1" t="shared" si="188"/>
        <v>0</v>
      </c>
      <c r="BH181" s="29"/>
      <c r="BI181" s="8"/>
      <c r="BJ181" s="8"/>
      <c r="BK181" s="8"/>
      <c r="BL181" s="8"/>
      <c r="BM181" s="8"/>
      <c r="BN181" s="8"/>
      <c r="BO181" s="8"/>
      <c r="BP181" s="8"/>
      <c r="BQ181" s="8"/>
    </row>
    <row r="182" spans="2:69" ht="15">
      <c r="B182" s="287"/>
      <c r="C182" s="180"/>
      <c r="D182" s="181"/>
      <c r="E182" s="170" t="str">
        <f>D181&amp;".1"</f>
        <v>12.7.1</v>
      </c>
      <c r="F182" s="171"/>
      <c r="G182" s="171" t="s">
        <v>177</v>
      </c>
      <c r="H182" s="171"/>
      <c r="I182" s="172">
        <v>0</v>
      </c>
      <c r="J182" s="172">
        <v>0</v>
      </c>
      <c r="K182" s="172">
        <v>0</v>
      </c>
      <c r="L182" s="172">
        <v>0</v>
      </c>
      <c r="M182" s="172">
        <v>0</v>
      </c>
      <c r="N182" s="172">
        <v>0</v>
      </c>
      <c r="O182" s="172">
        <v>0</v>
      </c>
      <c r="P182" s="172">
        <v>0</v>
      </c>
      <c r="Q182" s="172">
        <v>0</v>
      </c>
      <c r="R182" s="172">
        <v>0</v>
      </c>
      <c r="S182" s="172">
        <v>0</v>
      </c>
      <c r="T182" s="172">
        <v>0</v>
      </c>
      <c r="U182" s="172">
        <v>0</v>
      </c>
      <c r="V182" s="172">
        <v>0</v>
      </c>
      <c r="W182" s="172">
        <v>0</v>
      </c>
      <c r="X182" s="172">
        <v>0</v>
      </c>
      <c r="Y182" s="172">
        <v>0</v>
      </c>
      <c r="Z182" s="172">
        <v>0</v>
      </c>
      <c r="AA182" s="172">
        <v>0</v>
      </c>
      <c r="AB182" s="172">
        <v>0</v>
      </c>
      <c r="AC182" s="172">
        <v>0</v>
      </c>
      <c r="AD182" s="172">
        <v>0</v>
      </c>
      <c r="AE182" s="172">
        <v>0</v>
      </c>
      <c r="AF182" s="172">
        <v>0</v>
      </c>
      <c r="AG182" s="172">
        <v>0</v>
      </c>
      <c r="AH182" s="172">
        <v>0</v>
      </c>
      <c r="AI182" s="172">
        <v>0</v>
      </c>
      <c r="AJ182" s="172">
        <v>0</v>
      </c>
      <c r="AK182" s="172">
        <v>0</v>
      </c>
      <c r="AL182" s="172">
        <v>0</v>
      </c>
      <c r="AM182" s="172">
        <v>0</v>
      </c>
      <c r="AN182" s="172">
        <v>0</v>
      </c>
      <c r="AO182" s="172">
        <v>0</v>
      </c>
      <c r="AP182" s="172">
        <v>0</v>
      </c>
      <c r="AQ182" s="172">
        <v>0</v>
      </c>
      <c r="AR182" s="172">
        <v>0</v>
      </c>
      <c r="AS182" s="172">
        <v>0</v>
      </c>
      <c r="AT182" s="172">
        <v>0</v>
      </c>
      <c r="AU182" s="172">
        <v>0</v>
      </c>
      <c r="AV182" s="172">
        <v>0</v>
      </c>
      <c r="AW182" s="163">
        <f t="shared" si="133"/>
        <v>0</v>
      </c>
      <c r="AX182" s="59">
        <f ca="1" t="shared" si="184"/>
        <v>0</v>
      </c>
      <c r="AY182" s="29"/>
      <c r="AZ182" s="172">
        <v>0</v>
      </c>
      <c r="BA182" s="59">
        <f ca="1" t="shared" si="185"/>
        <v>0</v>
      </c>
      <c r="BB182" s="172">
        <v>0</v>
      </c>
      <c r="BC182" s="59">
        <f ca="1" t="shared" si="186"/>
        <v>0</v>
      </c>
      <c r="BD182" s="172">
        <v>0</v>
      </c>
      <c r="BE182" s="59">
        <f ca="1" t="shared" si="187"/>
        <v>0</v>
      </c>
      <c r="BF182" s="172">
        <v>0</v>
      </c>
      <c r="BG182" s="59">
        <f ca="1" t="shared" si="188"/>
        <v>0</v>
      </c>
      <c r="BH182" s="29"/>
      <c r="BI182" s="8"/>
      <c r="BJ182" s="8"/>
      <c r="BK182" s="8"/>
      <c r="BL182" s="8"/>
      <c r="BM182" s="8"/>
      <c r="BN182" s="8"/>
      <c r="BO182" s="8"/>
      <c r="BP182" s="8"/>
      <c r="BQ182" s="8"/>
    </row>
    <row r="183" spans="2:69" ht="15">
      <c r="B183" s="287"/>
      <c r="C183" s="180"/>
      <c r="D183" s="182" t="str">
        <f>C169&amp;".8"</f>
        <v>12.8</v>
      </c>
      <c r="E183" s="170"/>
      <c r="F183" s="171" t="s">
        <v>178</v>
      </c>
      <c r="G183" s="171"/>
      <c r="H183" s="171"/>
      <c r="I183" s="172">
        <v>0</v>
      </c>
      <c r="J183" s="172">
        <v>0</v>
      </c>
      <c r="K183" s="172">
        <v>0</v>
      </c>
      <c r="L183" s="172">
        <v>0</v>
      </c>
      <c r="M183" s="172">
        <v>0</v>
      </c>
      <c r="N183" s="172">
        <v>0</v>
      </c>
      <c r="O183" s="172">
        <v>0</v>
      </c>
      <c r="P183" s="172">
        <v>0</v>
      </c>
      <c r="Q183" s="172">
        <v>0</v>
      </c>
      <c r="R183" s="172">
        <v>0</v>
      </c>
      <c r="S183" s="172">
        <v>0</v>
      </c>
      <c r="T183" s="172">
        <v>0</v>
      </c>
      <c r="U183" s="172">
        <v>0</v>
      </c>
      <c r="V183" s="172">
        <v>0</v>
      </c>
      <c r="W183" s="172">
        <v>0</v>
      </c>
      <c r="X183" s="172">
        <v>0</v>
      </c>
      <c r="Y183" s="172">
        <v>0</v>
      </c>
      <c r="Z183" s="172">
        <v>0</v>
      </c>
      <c r="AA183" s="172">
        <v>0</v>
      </c>
      <c r="AB183" s="172">
        <v>0</v>
      </c>
      <c r="AC183" s="172">
        <v>0</v>
      </c>
      <c r="AD183" s="172">
        <v>0</v>
      </c>
      <c r="AE183" s="172">
        <v>0</v>
      </c>
      <c r="AF183" s="172">
        <v>0</v>
      </c>
      <c r="AG183" s="172">
        <v>0</v>
      </c>
      <c r="AH183" s="172">
        <v>0</v>
      </c>
      <c r="AI183" s="172">
        <v>0</v>
      </c>
      <c r="AJ183" s="172">
        <v>0</v>
      </c>
      <c r="AK183" s="172">
        <v>0</v>
      </c>
      <c r="AL183" s="172">
        <v>0</v>
      </c>
      <c r="AM183" s="172">
        <v>0</v>
      </c>
      <c r="AN183" s="172">
        <v>0</v>
      </c>
      <c r="AO183" s="172">
        <v>0</v>
      </c>
      <c r="AP183" s="172">
        <v>0</v>
      </c>
      <c r="AQ183" s="172">
        <v>0</v>
      </c>
      <c r="AR183" s="172">
        <v>0</v>
      </c>
      <c r="AS183" s="172">
        <v>0</v>
      </c>
      <c r="AT183" s="172">
        <v>0</v>
      </c>
      <c r="AU183" s="172">
        <v>0</v>
      </c>
      <c r="AV183" s="172">
        <v>0</v>
      </c>
      <c r="AW183" s="163">
        <f t="shared" si="133"/>
        <v>0</v>
      </c>
      <c r="AX183" s="59">
        <f ca="1" t="shared" si="184"/>
        <v>0</v>
      </c>
      <c r="AY183" s="29"/>
      <c r="AZ183" s="172">
        <v>0</v>
      </c>
      <c r="BA183" s="59">
        <f ca="1" t="shared" si="185"/>
        <v>0</v>
      </c>
      <c r="BB183" s="172">
        <v>0</v>
      </c>
      <c r="BC183" s="59">
        <f ca="1" t="shared" si="186"/>
        <v>0</v>
      </c>
      <c r="BD183" s="172">
        <v>0</v>
      </c>
      <c r="BE183" s="59">
        <f ca="1" t="shared" si="187"/>
        <v>0</v>
      </c>
      <c r="BF183" s="172">
        <v>0</v>
      </c>
      <c r="BG183" s="59">
        <f ca="1" t="shared" si="188"/>
        <v>0</v>
      </c>
      <c r="BH183" s="29"/>
      <c r="BI183" s="8"/>
      <c r="BJ183" s="8"/>
      <c r="BK183" s="8"/>
      <c r="BL183" s="8"/>
      <c r="BM183" s="8"/>
      <c r="BN183" s="8"/>
      <c r="BO183" s="8"/>
      <c r="BP183" s="8"/>
      <c r="BQ183" s="8"/>
    </row>
    <row r="184" spans="2:69" ht="15">
      <c r="B184" s="287"/>
      <c r="C184" s="180"/>
      <c r="D184" s="182" t="str">
        <f>C169&amp;".9"</f>
        <v>12.9</v>
      </c>
      <c r="E184" s="170"/>
      <c r="F184" s="171" t="s">
        <v>179</v>
      </c>
      <c r="G184" s="171"/>
      <c r="H184" s="171"/>
      <c r="I184" s="172">
        <v>0</v>
      </c>
      <c r="J184" s="172">
        <v>0</v>
      </c>
      <c r="K184" s="172">
        <v>0</v>
      </c>
      <c r="L184" s="172">
        <v>0</v>
      </c>
      <c r="M184" s="172">
        <v>0</v>
      </c>
      <c r="N184" s="172">
        <v>0</v>
      </c>
      <c r="O184" s="172">
        <v>0</v>
      </c>
      <c r="P184" s="172">
        <v>0</v>
      </c>
      <c r="Q184" s="172">
        <v>0</v>
      </c>
      <c r="R184" s="172">
        <v>0</v>
      </c>
      <c r="S184" s="172">
        <v>0</v>
      </c>
      <c r="T184" s="172">
        <v>0</v>
      </c>
      <c r="U184" s="172">
        <v>0</v>
      </c>
      <c r="V184" s="172">
        <v>0</v>
      </c>
      <c r="W184" s="172">
        <v>0</v>
      </c>
      <c r="X184" s="172">
        <v>0</v>
      </c>
      <c r="Y184" s="172">
        <v>0</v>
      </c>
      <c r="Z184" s="172">
        <v>0</v>
      </c>
      <c r="AA184" s="172">
        <v>0</v>
      </c>
      <c r="AB184" s="172">
        <v>0</v>
      </c>
      <c r="AC184" s="172">
        <v>0</v>
      </c>
      <c r="AD184" s="172">
        <v>0</v>
      </c>
      <c r="AE184" s="172">
        <v>0</v>
      </c>
      <c r="AF184" s="172">
        <v>0</v>
      </c>
      <c r="AG184" s="172">
        <v>0</v>
      </c>
      <c r="AH184" s="172">
        <v>0</v>
      </c>
      <c r="AI184" s="172">
        <v>0</v>
      </c>
      <c r="AJ184" s="172">
        <v>0</v>
      </c>
      <c r="AK184" s="172">
        <v>0</v>
      </c>
      <c r="AL184" s="172">
        <v>0</v>
      </c>
      <c r="AM184" s="172">
        <v>0</v>
      </c>
      <c r="AN184" s="172">
        <v>0</v>
      </c>
      <c r="AO184" s="172">
        <v>0</v>
      </c>
      <c r="AP184" s="172">
        <v>0</v>
      </c>
      <c r="AQ184" s="172">
        <v>0</v>
      </c>
      <c r="AR184" s="172">
        <v>0</v>
      </c>
      <c r="AS184" s="172">
        <v>0</v>
      </c>
      <c r="AT184" s="172">
        <v>0</v>
      </c>
      <c r="AU184" s="172">
        <v>0</v>
      </c>
      <c r="AV184" s="172">
        <v>0</v>
      </c>
      <c r="AW184" s="163">
        <f t="shared" si="133"/>
        <v>0</v>
      </c>
      <c r="AX184" s="59">
        <f ca="1" t="shared" si="184"/>
        <v>0</v>
      </c>
      <c r="AY184" s="29"/>
      <c r="AZ184" s="172">
        <v>0</v>
      </c>
      <c r="BA184" s="59">
        <f ca="1" t="shared" si="185"/>
        <v>0</v>
      </c>
      <c r="BB184" s="172">
        <v>0</v>
      </c>
      <c r="BC184" s="59">
        <f ca="1" t="shared" si="186"/>
        <v>0</v>
      </c>
      <c r="BD184" s="172">
        <v>0</v>
      </c>
      <c r="BE184" s="59">
        <f ca="1" t="shared" si="187"/>
        <v>0</v>
      </c>
      <c r="BF184" s="172">
        <v>0</v>
      </c>
      <c r="BG184" s="59">
        <f ca="1" t="shared" si="188"/>
        <v>0</v>
      </c>
      <c r="BH184" s="29"/>
      <c r="BI184" s="8"/>
      <c r="BJ184" s="8"/>
      <c r="BK184" s="8"/>
      <c r="BL184" s="8"/>
      <c r="BM184" s="8"/>
      <c r="BN184" s="8"/>
      <c r="BO184" s="8"/>
      <c r="BP184" s="8"/>
      <c r="BQ184" s="8"/>
    </row>
    <row r="185" spans="2:69" ht="15">
      <c r="B185" s="287" t="s">
        <v>47</v>
      </c>
      <c r="C185" s="176">
        <f>C169+1</f>
        <v>13</v>
      </c>
      <c r="D185" s="177"/>
      <c r="E185" s="162" t="s">
        <v>180</v>
      </c>
      <c r="F185" s="162"/>
      <c r="G185" s="18"/>
      <c r="H185" s="18"/>
      <c r="I185" s="163">
        <f>SUM(I186:I193)</f>
        <v>0</v>
      </c>
      <c r="J185" s="163">
        <f aca="true" t="shared" si="189" ref="J185:AV185">SUM(J186:J193)</f>
        <v>0</v>
      </c>
      <c r="K185" s="163">
        <f t="shared" si="189"/>
        <v>0</v>
      </c>
      <c r="L185" s="163">
        <f t="shared" si="189"/>
        <v>0</v>
      </c>
      <c r="M185" s="163">
        <f t="shared" si="189"/>
        <v>0</v>
      </c>
      <c r="N185" s="163">
        <f t="shared" si="189"/>
        <v>0</v>
      </c>
      <c r="O185" s="163">
        <f t="shared" si="189"/>
        <v>0</v>
      </c>
      <c r="P185" s="163">
        <f t="shared" si="189"/>
        <v>0</v>
      </c>
      <c r="Q185" s="163">
        <f t="shared" si="189"/>
        <v>0</v>
      </c>
      <c r="R185" s="163">
        <f t="shared" si="189"/>
        <v>0</v>
      </c>
      <c r="S185" s="163">
        <f t="shared" si="189"/>
        <v>0</v>
      </c>
      <c r="T185" s="163">
        <f t="shared" si="189"/>
        <v>0</v>
      </c>
      <c r="U185" s="163">
        <f t="shared" si="189"/>
        <v>0</v>
      </c>
      <c r="V185" s="163">
        <f t="shared" si="189"/>
        <v>0</v>
      </c>
      <c r="W185" s="163">
        <f t="shared" si="189"/>
        <v>0</v>
      </c>
      <c r="X185" s="163">
        <f t="shared" si="189"/>
        <v>0</v>
      </c>
      <c r="Y185" s="163">
        <f t="shared" si="189"/>
        <v>0</v>
      </c>
      <c r="Z185" s="163">
        <f t="shared" si="189"/>
        <v>0</v>
      </c>
      <c r="AA185" s="163">
        <f t="shared" si="189"/>
        <v>0</v>
      </c>
      <c r="AB185" s="163">
        <f t="shared" si="189"/>
        <v>0</v>
      </c>
      <c r="AC185" s="163">
        <f t="shared" si="189"/>
        <v>0</v>
      </c>
      <c r="AD185" s="163">
        <f t="shared" si="189"/>
        <v>0</v>
      </c>
      <c r="AE185" s="163">
        <f t="shared" si="189"/>
        <v>0</v>
      </c>
      <c r="AF185" s="163">
        <f t="shared" si="189"/>
        <v>0</v>
      </c>
      <c r="AG185" s="163">
        <f t="shared" si="189"/>
        <v>0</v>
      </c>
      <c r="AH185" s="163">
        <f t="shared" si="189"/>
        <v>0</v>
      </c>
      <c r="AI185" s="163">
        <f t="shared" si="189"/>
        <v>0</v>
      </c>
      <c r="AJ185" s="163">
        <f t="shared" si="189"/>
        <v>0</v>
      </c>
      <c r="AK185" s="163">
        <f t="shared" si="189"/>
        <v>0</v>
      </c>
      <c r="AL185" s="163">
        <f t="shared" si="189"/>
        <v>0</v>
      </c>
      <c r="AM185" s="163">
        <f t="shared" si="189"/>
        <v>0</v>
      </c>
      <c r="AN185" s="163">
        <f t="shared" si="189"/>
        <v>0</v>
      </c>
      <c r="AO185" s="163">
        <f t="shared" si="189"/>
        <v>0</v>
      </c>
      <c r="AP185" s="163">
        <f t="shared" si="189"/>
        <v>0</v>
      </c>
      <c r="AQ185" s="163">
        <f t="shared" si="189"/>
        <v>0</v>
      </c>
      <c r="AR185" s="163">
        <f t="shared" si="189"/>
        <v>0</v>
      </c>
      <c r="AS185" s="163">
        <f t="shared" si="189"/>
        <v>0</v>
      </c>
      <c r="AT185" s="163">
        <f t="shared" si="189"/>
        <v>0</v>
      </c>
      <c r="AU185" s="163">
        <f t="shared" si="189"/>
        <v>0</v>
      </c>
      <c r="AV185" s="163">
        <f t="shared" si="189"/>
        <v>0</v>
      </c>
      <c r="AW185" s="163">
        <f t="shared" si="133"/>
        <v>0</v>
      </c>
      <c r="AX185" s="59">
        <f ca="1" t="shared" si="184"/>
        <v>0</v>
      </c>
      <c r="AY185" s="29"/>
      <c r="AZ185" s="163">
        <f aca="true" t="shared" si="190" ref="AZ185">SUM(AZ186:AZ193)</f>
        <v>0</v>
      </c>
      <c r="BA185" s="59">
        <f ca="1" t="shared" si="185"/>
        <v>0</v>
      </c>
      <c r="BB185" s="163">
        <f aca="true" t="shared" si="191" ref="BB185">SUM(BB186:BB193)</f>
        <v>0</v>
      </c>
      <c r="BC185" s="59">
        <f ca="1" t="shared" si="186"/>
        <v>0</v>
      </c>
      <c r="BD185" s="163">
        <f aca="true" t="shared" si="192" ref="BD185">SUM(BD186:BD193)</f>
        <v>0</v>
      </c>
      <c r="BE185" s="59">
        <f ca="1" t="shared" si="187"/>
        <v>0</v>
      </c>
      <c r="BF185" s="163">
        <f aca="true" t="shared" si="193" ref="BF185">SUM(BF186:BF193)</f>
        <v>0</v>
      </c>
      <c r="BG185" s="59">
        <f ca="1" t="shared" si="188"/>
        <v>0</v>
      </c>
      <c r="BH185" s="29"/>
      <c r="BI185" s="8"/>
      <c r="BJ185" s="8"/>
      <c r="BK185" s="8"/>
      <c r="BL185" s="8"/>
      <c r="BM185" s="8"/>
      <c r="BN185" s="8"/>
      <c r="BO185" s="8"/>
      <c r="BP185" s="8"/>
      <c r="BQ185" s="8"/>
    </row>
    <row r="186" spans="2:69" ht="15">
      <c r="B186" s="287"/>
      <c r="C186" s="180"/>
      <c r="D186" s="181" t="str">
        <f>$C$185&amp;".1"</f>
        <v>13.1</v>
      </c>
      <c r="E186" s="170"/>
      <c r="F186" s="171" t="s">
        <v>165</v>
      </c>
      <c r="G186" s="170"/>
      <c r="H186" s="170"/>
      <c r="I186" s="172">
        <v>0</v>
      </c>
      <c r="J186" s="172">
        <v>0</v>
      </c>
      <c r="K186" s="172">
        <v>0</v>
      </c>
      <c r="L186" s="172">
        <v>0</v>
      </c>
      <c r="M186" s="172">
        <v>0</v>
      </c>
      <c r="N186" s="172">
        <v>0</v>
      </c>
      <c r="O186" s="172">
        <v>0</v>
      </c>
      <c r="P186" s="172">
        <v>0</v>
      </c>
      <c r="Q186" s="172">
        <v>0</v>
      </c>
      <c r="R186" s="172">
        <v>0</v>
      </c>
      <c r="S186" s="172">
        <v>0</v>
      </c>
      <c r="T186" s="172">
        <v>0</v>
      </c>
      <c r="U186" s="172">
        <v>0</v>
      </c>
      <c r="V186" s="172">
        <v>0</v>
      </c>
      <c r="W186" s="172">
        <v>0</v>
      </c>
      <c r="X186" s="172">
        <v>0</v>
      </c>
      <c r="Y186" s="172">
        <v>0</v>
      </c>
      <c r="Z186" s="172">
        <v>0</v>
      </c>
      <c r="AA186" s="172">
        <v>0</v>
      </c>
      <c r="AB186" s="172">
        <v>0</v>
      </c>
      <c r="AC186" s="172">
        <v>0</v>
      </c>
      <c r="AD186" s="172">
        <v>0</v>
      </c>
      <c r="AE186" s="172">
        <v>0</v>
      </c>
      <c r="AF186" s="172">
        <v>0</v>
      </c>
      <c r="AG186" s="172">
        <v>0</v>
      </c>
      <c r="AH186" s="172">
        <v>0</v>
      </c>
      <c r="AI186" s="172">
        <v>0</v>
      </c>
      <c r="AJ186" s="172">
        <v>0</v>
      </c>
      <c r="AK186" s="172">
        <v>0</v>
      </c>
      <c r="AL186" s="172">
        <v>0</v>
      </c>
      <c r="AM186" s="172">
        <v>0</v>
      </c>
      <c r="AN186" s="172">
        <v>0</v>
      </c>
      <c r="AO186" s="172">
        <v>0</v>
      </c>
      <c r="AP186" s="172">
        <v>0</v>
      </c>
      <c r="AQ186" s="172">
        <v>0</v>
      </c>
      <c r="AR186" s="172">
        <v>0</v>
      </c>
      <c r="AS186" s="172">
        <v>0</v>
      </c>
      <c r="AT186" s="172">
        <v>0</v>
      </c>
      <c r="AU186" s="172">
        <v>0</v>
      </c>
      <c r="AV186" s="172">
        <v>0</v>
      </c>
      <c r="AW186" s="163">
        <f t="shared" si="133"/>
        <v>0</v>
      </c>
      <c r="AX186" s="59">
        <f ca="1" t="shared" si="184"/>
        <v>0</v>
      </c>
      <c r="AY186" s="35"/>
      <c r="AZ186" s="172">
        <v>0</v>
      </c>
      <c r="BA186" s="59">
        <f ca="1" t="shared" si="185"/>
        <v>0</v>
      </c>
      <c r="BB186" s="172">
        <v>0</v>
      </c>
      <c r="BC186" s="59">
        <f ca="1" t="shared" si="186"/>
        <v>0</v>
      </c>
      <c r="BD186" s="172">
        <v>0</v>
      </c>
      <c r="BE186" s="59">
        <f ca="1" t="shared" si="187"/>
        <v>0</v>
      </c>
      <c r="BF186" s="172">
        <v>0</v>
      </c>
      <c r="BG186" s="59">
        <f ca="1" t="shared" si="188"/>
        <v>0</v>
      </c>
      <c r="BH186" s="35"/>
      <c r="BI186" s="7"/>
      <c r="BJ186" s="7"/>
      <c r="BK186" s="7"/>
      <c r="BL186" s="7"/>
      <c r="BM186" s="7"/>
      <c r="BN186" s="7"/>
      <c r="BO186" s="7"/>
      <c r="BP186" s="7"/>
      <c r="BQ186" s="7"/>
    </row>
    <row r="187" spans="2:69" ht="15">
      <c r="B187" s="287"/>
      <c r="C187" s="180"/>
      <c r="D187" s="181" t="str">
        <f>$C$185&amp;".2"</f>
        <v>13.2</v>
      </c>
      <c r="E187" s="170"/>
      <c r="F187" s="171" t="s">
        <v>166</v>
      </c>
      <c r="G187" s="170"/>
      <c r="H187" s="170"/>
      <c r="I187" s="172">
        <v>0</v>
      </c>
      <c r="J187" s="172">
        <v>0</v>
      </c>
      <c r="K187" s="172">
        <v>0</v>
      </c>
      <c r="L187" s="172">
        <v>0</v>
      </c>
      <c r="M187" s="172">
        <v>0</v>
      </c>
      <c r="N187" s="172">
        <v>0</v>
      </c>
      <c r="O187" s="172">
        <v>0</v>
      </c>
      <c r="P187" s="172">
        <v>0</v>
      </c>
      <c r="Q187" s="172">
        <v>0</v>
      </c>
      <c r="R187" s="172">
        <v>0</v>
      </c>
      <c r="S187" s="172">
        <v>0</v>
      </c>
      <c r="T187" s="172">
        <v>0</v>
      </c>
      <c r="U187" s="172">
        <v>0</v>
      </c>
      <c r="V187" s="172">
        <v>0</v>
      </c>
      <c r="W187" s="172">
        <v>0</v>
      </c>
      <c r="X187" s="172">
        <v>0</v>
      </c>
      <c r="Y187" s="172">
        <v>0</v>
      </c>
      <c r="Z187" s="172">
        <v>0</v>
      </c>
      <c r="AA187" s="172">
        <v>0</v>
      </c>
      <c r="AB187" s="172">
        <v>0</v>
      </c>
      <c r="AC187" s="172">
        <v>0</v>
      </c>
      <c r="AD187" s="172">
        <v>0</v>
      </c>
      <c r="AE187" s="172">
        <v>0</v>
      </c>
      <c r="AF187" s="172">
        <v>0</v>
      </c>
      <c r="AG187" s="172">
        <v>0</v>
      </c>
      <c r="AH187" s="172">
        <v>0</v>
      </c>
      <c r="AI187" s="172">
        <v>0</v>
      </c>
      <c r="AJ187" s="172">
        <v>0</v>
      </c>
      <c r="AK187" s="172">
        <v>0</v>
      </c>
      <c r="AL187" s="172">
        <v>0</v>
      </c>
      <c r="AM187" s="172">
        <v>0</v>
      </c>
      <c r="AN187" s="172">
        <v>0</v>
      </c>
      <c r="AO187" s="172">
        <v>0</v>
      </c>
      <c r="AP187" s="172">
        <v>0</v>
      </c>
      <c r="AQ187" s="172">
        <v>0</v>
      </c>
      <c r="AR187" s="172">
        <v>0</v>
      </c>
      <c r="AS187" s="172">
        <v>0</v>
      </c>
      <c r="AT187" s="172">
        <v>0</v>
      </c>
      <c r="AU187" s="172">
        <v>0</v>
      </c>
      <c r="AV187" s="172">
        <v>0</v>
      </c>
      <c r="AW187" s="163">
        <f t="shared" si="133"/>
        <v>0</v>
      </c>
      <c r="AX187" s="59">
        <f ca="1" t="shared" si="184"/>
        <v>0</v>
      </c>
      <c r="AY187" s="29"/>
      <c r="AZ187" s="172">
        <v>0</v>
      </c>
      <c r="BA187" s="59">
        <f ca="1" t="shared" si="185"/>
        <v>0</v>
      </c>
      <c r="BB187" s="172">
        <v>0</v>
      </c>
      <c r="BC187" s="59">
        <f ca="1" t="shared" si="186"/>
        <v>0</v>
      </c>
      <c r="BD187" s="172">
        <v>0</v>
      </c>
      <c r="BE187" s="59">
        <f ca="1" t="shared" si="187"/>
        <v>0</v>
      </c>
      <c r="BF187" s="172">
        <v>0</v>
      </c>
      <c r="BG187" s="59">
        <f ca="1" t="shared" si="188"/>
        <v>0</v>
      </c>
      <c r="BH187" s="29"/>
      <c r="BI187" s="8"/>
      <c r="BJ187" s="8"/>
      <c r="BK187" s="8"/>
      <c r="BL187" s="8"/>
      <c r="BM187" s="8"/>
      <c r="BN187" s="8"/>
      <c r="BO187" s="8"/>
      <c r="BP187" s="8"/>
      <c r="BQ187" s="8"/>
    </row>
    <row r="188" spans="2:69" ht="15">
      <c r="B188" s="287"/>
      <c r="C188" s="180"/>
      <c r="D188" s="181"/>
      <c r="E188" s="170" t="str">
        <f>D187&amp;".1"</f>
        <v>13.2.1</v>
      </c>
      <c r="F188" s="171"/>
      <c r="G188" s="171" t="s">
        <v>167</v>
      </c>
      <c r="H188" s="171"/>
      <c r="I188" s="172">
        <v>0</v>
      </c>
      <c r="J188" s="172">
        <v>0</v>
      </c>
      <c r="K188" s="172">
        <v>0</v>
      </c>
      <c r="L188" s="172">
        <v>0</v>
      </c>
      <c r="M188" s="172">
        <v>0</v>
      </c>
      <c r="N188" s="172">
        <v>0</v>
      </c>
      <c r="O188" s="172">
        <v>0</v>
      </c>
      <c r="P188" s="172">
        <v>0</v>
      </c>
      <c r="Q188" s="172">
        <v>0</v>
      </c>
      <c r="R188" s="172">
        <v>0</v>
      </c>
      <c r="S188" s="172">
        <v>0</v>
      </c>
      <c r="T188" s="172">
        <v>0</v>
      </c>
      <c r="U188" s="172">
        <v>0</v>
      </c>
      <c r="V188" s="172">
        <v>0</v>
      </c>
      <c r="W188" s="172">
        <v>0</v>
      </c>
      <c r="X188" s="172">
        <v>0</v>
      </c>
      <c r="Y188" s="172">
        <v>0</v>
      </c>
      <c r="Z188" s="172">
        <v>0</v>
      </c>
      <c r="AA188" s="172">
        <v>0</v>
      </c>
      <c r="AB188" s="172">
        <v>0</v>
      </c>
      <c r="AC188" s="172">
        <v>0</v>
      </c>
      <c r="AD188" s="172">
        <v>0</v>
      </c>
      <c r="AE188" s="172">
        <v>0</v>
      </c>
      <c r="AF188" s="172">
        <v>0</v>
      </c>
      <c r="AG188" s="172">
        <v>0</v>
      </c>
      <c r="AH188" s="172">
        <v>0</v>
      </c>
      <c r="AI188" s="172">
        <v>0</v>
      </c>
      <c r="AJ188" s="172">
        <v>0</v>
      </c>
      <c r="AK188" s="172">
        <v>0</v>
      </c>
      <c r="AL188" s="172">
        <v>0</v>
      </c>
      <c r="AM188" s="172">
        <v>0</v>
      </c>
      <c r="AN188" s="172">
        <v>0</v>
      </c>
      <c r="AO188" s="172">
        <v>0</v>
      </c>
      <c r="AP188" s="172">
        <v>0</v>
      </c>
      <c r="AQ188" s="172">
        <v>0</v>
      </c>
      <c r="AR188" s="172">
        <v>0</v>
      </c>
      <c r="AS188" s="172">
        <v>0</v>
      </c>
      <c r="AT188" s="172">
        <v>0</v>
      </c>
      <c r="AU188" s="172">
        <v>0</v>
      </c>
      <c r="AV188" s="172">
        <v>0</v>
      </c>
      <c r="AW188" s="163">
        <f t="shared" si="133"/>
        <v>0</v>
      </c>
      <c r="AX188" s="59">
        <f ca="1" t="shared" si="184"/>
        <v>0</v>
      </c>
      <c r="AY188" s="29"/>
      <c r="AZ188" s="172">
        <v>0</v>
      </c>
      <c r="BA188" s="59">
        <f ca="1" t="shared" si="185"/>
        <v>0</v>
      </c>
      <c r="BB188" s="172">
        <v>0</v>
      </c>
      <c r="BC188" s="59">
        <f ca="1" t="shared" si="186"/>
        <v>0</v>
      </c>
      <c r="BD188" s="172">
        <v>0</v>
      </c>
      <c r="BE188" s="59">
        <f ca="1" t="shared" si="187"/>
        <v>0</v>
      </c>
      <c r="BF188" s="172">
        <v>0</v>
      </c>
      <c r="BG188" s="59">
        <f ca="1" t="shared" si="188"/>
        <v>0</v>
      </c>
      <c r="BH188" s="29"/>
      <c r="BI188" s="8"/>
      <c r="BJ188" s="8"/>
      <c r="BK188" s="8"/>
      <c r="BL188" s="8"/>
      <c r="BM188" s="8"/>
      <c r="BN188" s="8"/>
      <c r="BO188" s="8"/>
      <c r="BP188" s="8"/>
      <c r="BQ188" s="8"/>
    </row>
    <row r="189" spans="2:69" ht="15">
      <c r="B189" s="287"/>
      <c r="C189" s="180"/>
      <c r="D189" s="181" t="str">
        <f>C185&amp;".3"</f>
        <v>13.3</v>
      </c>
      <c r="E189" s="170"/>
      <c r="F189" s="170" t="s">
        <v>178</v>
      </c>
      <c r="G189" s="170"/>
      <c r="H189" s="170"/>
      <c r="I189" s="172">
        <v>0</v>
      </c>
      <c r="J189" s="172">
        <v>0</v>
      </c>
      <c r="K189" s="172">
        <v>0</v>
      </c>
      <c r="L189" s="172">
        <v>0</v>
      </c>
      <c r="M189" s="172">
        <v>0</v>
      </c>
      <c r="N189" s="172">
        <v>0</v>
      </c>
      <c r="O189" s="172">
        <v>0</v>
      </c>
      <c r="P189" s="172">
        <v>0</v>
      </c>
      <c r="Q189" s="172">
        <v>0</v>
      </c>
      <c r="R189" s="172">
        <v>0</v>
      </c>
      <c r="S189" s="172">
        <v>0</v>
      </c>
      <c r="T189" s="172">
        <v>0</v>
      </c>
      <c r="U189" s="172">
        <v>0</v>
      </c>
      <c r="V189" s="172">
        <v>0</v>
      </c>
      <c r="W189" s="172">
        <v>0</v>
      </c>
      <c r="X189" s="172">
        <v>0</v>
      </c>
      <c r="Y189" s="172">
        <v>0</v>
      </c>
      <c r="Z189" s="172">
        <v>0</v>
      </c>
      <c r="AA189" s="172">
        <v>0</v>
      </c>
      <c r="AB189" s="172">
        <v>0</v>
      </c>
      <c r="AC189" s="172">
        <v>0</v>
      </c>
      <c r="AD189" s="172">
        <v>0</v>
      </c>
      <c r="AE189" s="172">
        <v>0</v>
      </c>
      <c r="AF189" s="172">
        <v>0</v>
      </c>
      <c r="AG189" s="172">
        <v>0</v>
      </c>
      <c r="AH189" s="172">
        <v>0</v>
      </c>
      <c r="AI189" s="172">
        <v>0</v>
      </c>
      <c r="AJ189" s="172">
        <v>0</v>
      </c>
      <c r="AK189" s="172">
        <v>0</v>
      </c>
      <c r="AL189" s="172">
        <v>0</v>
      </c>
      <c r="AM189" s="172">
        <v>0</v>
      </c>
      <c r="AN189" s="172">
        <v>0</v>
      </c>
      <c r="AO189" s="172">
        <v>0</v>
      </c>
      <c r="AP189" s="172">
        <v>0</v>
      </c>
      <c r="AQ189" s="172">
        <v>0</v>
      </c>
      <c r="AR189" s="172">
        <v>0</v>
      </c>
      <c r="AS189" s="172">
        <v>0</v>
      </c>
      <c r="AT189" s="172">
        <v>0</v>
      </c>
      <c r="AU189" s="172">
        <v>0</v>
      </c>
      <c r="AV189" s="172">
        <v>0</v>
      </c>
      <c r="AW189" s="163">
        <f aca="true" t="shared" si="194" ref="AW189:AW212">SUM(I189:AV189)</f>
        <v>0</v>
      </c>
      <c r="AX189" s="59">
        <f ca="1" t="shared" si="184"/>
        <v>0</v>
      </c>
      <c r="AY189" s="29"/>
      <c r="AZ189" s="172">
        <v>0</v>
      </c>
      <c r="BA189" s="59">
        <f ca="1" t="shared" si="185"/>
        <v>0</v>
      </c>
      <c r="BB189" s="172">
        <v>0</v>
      </c>
      <c r="BC189" s="59">
        <f ca="1" t="shared" si="186"/>
        <v>0</v>
      </c>
      <c r="BD189" s="172">
        <v>0</v>
      </c>
      <c r="BE189" s="59">
        <f ca="1" t="shared" si="187"/>
        <v>0</v>
      </c>
      <c r="BF189" s="172">
        <v>0</v>
      </c>
      <c r="BG189" s="59">
        <f ca="1" t="shared" si="188"/>
        <v>0</v>
      </c>
      <c r="BH189" s="29"/>
      <c r="BI189" s="8"/>
      <c r="BJ189" s="8"/>
      <c r="BK189" s="8"/>
      <c r="BL189" s="8"/>
      <c r="BM189" s="8"/>
      <c r="BN189" s="8"/>
      <c r="BO189" s="8"/>
      <c r="BP189" s="8"/>
      <c r="BQ189" s="8"/>
    </row>
    <row r="190" spans="2:69" ht="15">
      <c r="B190" s="287"/>
      <c r="C190" s="180"/>
      <c r="D190" s="181" t="str">
        <f>C185&amp;".4"</f>
        <v>13.4</v>
      </c>
      <c r="E190" s="170"/>
      <c r="F190" s="171" t="s">
        <v>181</v>
      </c>
      <c r="G190" s="170"/>
      <c r="H190" s="170"/>
      <c r="I190" s="172">
        <v>0</v>
      </c>
      <c r="J190" s="172">
        <v>0</v>
      </c>
      <c r="K190" s="172">
        <v>0</v>
      </c>
      <c r="L190" s="172">
        <v>0</v>
      </c>
      <c r="M190" s="172">
        <v>0</v>
      </c>
      <c r="N190" s="172">
        <v>0</v>
      </c>
      <c r="O190" s="172">
        <v>0</v>
      </c>
      <c r="P190" s="172">
        <v>0</v>
      </c>
      <c r="Q190" s="172">
        <v>0</v>
      </c>
      <c r="R190" s="172">
        <v>0</v>
      </c>
      <c r="S190" s="172">
        <v>0</v>
      </c>
      <c r="T190" s="172">
        <v>0</v>
      </c>
      <c r="U190" s="172">
        <v>0</v>
      </c>
      <c r="V190" s="172">
        <v>0</v>
      </c>
      <c r="W190" s="172">
        <v>0</v>
      </c>
      <c r="X190" s="172">
        <v>0</v>
      </c>
      <c r="Y190" s="172">
        <v>0</v>
      </c>
      <c r="Z190" s="172">
        <v>0</v>
      </c>
      <c r="AA190" s="172">
        <v>0</v>
      </c>
      <c r="AB190" s="172">
        <v>0</v>
      </c>
      <c r="AC190" s="172">
        <v>0</v>
      </c>
      <c r="AD190" s="172">
        <v>0</v>
      </c>
      <c r="AE190" s="172">
        <v>0</v>
      </c>
      <c r="AF190" s="172">
        <v>0</v>
      </c>
      <c r="AG190" s="172">
        <v>0</v>
      </c>
      <c r="AH190" s="172">
        <v>0</v>
      </c>
      <c r="AI190" s="172">
        <v>0</v>
      </c>
      <c r="AJ190" s="172">
        <v>0</v>
      </c>
      <c r="AK190" s="172">
        <v>0</v>
      </c>
      <c r="AL190" s="172">
        <v>0</v>
      </c>
      <c r="AM190" s="172">
        <v>0</v>
      </c>
      <c r="AN190" s="172">
        <v>0</v>
      </c>
      <c r="AO190" s="172">
        <v>0</v>
      </c>
      <c r="AP190" s="172">
        <v>0</v>
      </c>
      <c r="AQ190" s="172">
        <v>0</v>
      </c>
      <c r="AR190" s="172">
        <v>0</v>
      </c>
      <c r="AS190" s="172">
        <v>0</v>
      </c>
      <c r="AT190" s="172">
        <v>0</v>
      </c>
      <c r="AU190" s="172">
        <v>0</v>
      </c>
      <c r="AV190" s="172">
        <v>0</v>
      </c>
      <c r="AW190" s="163">
        <f t="shared" si="194"/>
        <v>0</v>
      </c>
      <c r="AX190" s="59">
        <f ca="1" t="shared" si="184"/>
        <v>0</v>
      </c>
      <c r="AY190" s="29"/>
      <c r="AZ190" s="172">
        <v>0</v>
      </c>
      <c r="BA190" s="59">
        <f ca="1" t="shared" si="185"/>
        <v>0</v>
      </c>
      <c r="BB190" s="172">
        <v>0</v>
      </c>
      <c r="BC190" s="59">
        <f ca="1" t="shared" si="186"/>
        <v>0</v>
      </c>
      <c r="BD190" s="172">
        <v>0</v>
      </c>
      <c r="BE190" s="59">
        <f ca="1" t="shared" si="187"/>
        <v>0</v>
      </c>
      <c r="BF190" s="172">
        <v>0</v>
      </c>
      <c r="BG190" s="59">
        <f ca="1" t="shared" si="188"/>
        <v>0</v>
      </c>
      <c r="BH190" s="29"/>
      <c r="BI190" s="8"/>
      <c r="BJ190" s="8"/>
      <c r="BK190" s="8"/>
      <c r="BL190" s="8"/>
      <c r="BM190" s="8"/>
      <c r="BN190" s="8"/>
      <c r="BO190" s="8"/>
      <c r="BP190" s="8"/>
      <c r="BQ190" s="8"/>
    </row>
    <row r="191" spans="2:69" ht="15">
      <c r="B191" s="287"/>
      <c r="C191" s="180"/>
      <c r="D191" s="181" t="str">
        <f>C185&amp;".5"</f>
        <v>13.5</v>
      </c>
      <c r="E191" s="170"/>
      <c r="F191" s="171" t="s">
        <v>182</v>
      </c>
      <c r="G191" s="170"/>
      <c r="H191" s="170"/>
      <c r="I191" s="172">
        <v>0</v>
      </c>
      <c r="J191" s="172">
        <v>0</v>
      </c>
      <c r="K191" s="172">
        <v>0</v>
      </c>
      <c r="L191" s="172">
        <v>0</v>
      </c>
      <c r="M191" s="172">
        <v>0</v>
      </c>
      <c r="N191" s="172">
        <v>0</v>
      </c>
      <c r="O191" s="172">
        <v>0</v>
      </c>
      <c r="P191" s="172">
        <v>0</v>
      </c>
      <c r="Q191" s="172">
        <v>0</v>
      </c>
      <c r="R191" s="172">
        <v>0</v>
      </c>
      <c r="S191" s="172">
        <v>0</v>
      </c>
      <c r="T191" s="172">
        <v>0</v>
      </c>
      <c r="U191" s="172">
        <v>0</v>
      </c>
      <c r="V191" s="172">
        <v>0</v>
      </c>
      <c r="W191" s="172">
        <v>0</v>
      </c>
      <c r="X191" s="172">
        <v>0</v>
      </c>
      <c r="Y191" s="172">
        <v>0</v>
      </c>
      <c r="Z191" s="172">
        <v>0</v>
      </c>
      <c r="AA191" s="172">
        <v>0</v>
      </c>
      <c r="AB191" s="172">
        <v>0</v>
      </c>
      <c r="AC191" s="172">
        <v>0</v>
      </c>
      <c r="AD191" s="172">
        <v>0</v>
      </c>
      <c r="AE191" s="172">
        <v>0</v>
      </c>
      <c r="AF191" s="172">
        <v>0</v>
      </c>
      <c r="AG191" s="172">
        <v>0</v>
      </c>
      <c r="AH191" s="172">
        <v>0</v>
      </c>
      <c r="AI191" s="172">
        <v>0</v>
      </c>
      <c r="AJ191" s="172">
        <v>0</v>
      </c>
      <c r="AK191" s="172">
        <v>0</v>
      </c>
      <c r="AL191" s="172">
        <v>0</v>
      </c>
      <c r="AM191" s="172">
        <v>0</v>
      </c>
      <c r="AN191" s="172">
        <v>0</v>
      </c>
      <c r="AO191" s="172">
        <v>0</v>
      </c>
      <c r="AP191" s="172">
        <v>0</v>
      </c>
      <c r="AQ191" s="172">
        <v>0</v>
      </c>
      <c r="AR191" s="172">
        <v>0</v>
      </c>
      <c r="AS191" s="172">
        <v>0</v>
      </c>
      <c r="AT191" s="172">
        <v>0</v>
      </c>
      <c r="AU191" s="172">
        <v>0</v>
      </c>
      <c r="AV191" s="172">
        <v>0</v>
      </c>
      <c r="AW191" s="163">
        <f t="shared" si="194"/>
        <v>0</v>
      </c>
      <c r="AX191" s="59">
        <f ca="1" t="shared" si="184"/>
        <v>0</v>
      </c>
      <c r="AY191" s="29"/>
      <c r="AZ191" s="172">
        <v>0</v>
      </c>
      <c r="BA191" s="59">
        <f ca="1" t="shared" si="185"/>
        <v>0</v>
      </c>
      <c r="BB191" s="172">
        <v>0</v>
      </c>
      <c r="BC191" s="59">
        <f ca="1" t="shared" si="186"/>
        <v>0</v>
      </c>
      <c r="BD191" s="172">
        <v>0</v>
      </c>
      <c r="BE191" s="59">
        <f ca="1" t="shared" si="187"/>
        <v>0</v>
      </c>
      <c r="BF191" s="172">
        <v>0</v>
      </c>
      <c r="BG191" s="59">
        <f ca="1" t="shared" si="188"/>
        <v>0</v>
      </c>
      <c r="BH191" s="29"/>
      <c r="BI191" s="8"/>
      <c r="BJ191" s="8"/>
      <c r="BK191" s="8"/>
      <c r="BL191" s="8"/>
      <c r="BM191" s="8"/>
      <c r="BN191" s="8"/>
      <c r="BO191" s="8"/>
      <c r="BP191" s="8"/>
      <c r="BQ191" s="8"/>
    </row>
    <row r="192" spans="2:69" ht="15">
      <c r="B192" s="287"/>
      <c r="C192" s="180"/>
      <c r="D192" s="181" t="str">
        <f>C185&amp;".6"</f>
        <v>13.6</v>
      </c>
      <c r="E192" s="170"/>
      <c r="F192" s="171" t="s">
        <v>183</v>
      </c>
      <c r="G192" s="170"/>
      <c r="H192" s="170"/>
      <c r="I192" s="172">
        <v>0</v>
      </c>
      <c r="J192" s="172">
        <v>0</v>
      </c>
      <c r="K192" s="172">
        <v>0</v>
      </c>
      <c r="L192" s="172">
        <v>0</v>
      </c>
      <c r="M192" s="172">
        <v>0</v>
      </c>
      <c r="N192" s="172">
        <v>0</v>
      </c>
      <c r="O192" s="172">
        <v>0</v>
      </c>
      <c r="P192" s="172">
        <v>0</v>
      </c>
      <c r="Q192" s="172">
        <v>0</v>
      </c>
      <c r="R192" s="172">
        <v>0</v>
      </c>
      <c r="S192" s="172">
        <v>0</v>
      </c>
      <c r="T192" s="172">
        <v>0</v>
      </c>
      <c r="U192" s="172">
        <v>0</v>
      </c>
      <c r="V192" s="172">
        <v>0</v>
      </c>
      <c r="W192" s="172">
        <v>0</v>
      </c>
      <c r="X192" s="172">
        <v>0</v>
      </c>
      <c r="Y192" s="172">
        <v>0</v>
      </c>
      <c r="Z192" s="172">
        <v>0</v>
      </c>
      <c r="AA192" s="172">
        <v>0</v>
      </c>
      <c r="AB192" s="172">
        <v>0</v>
      </c>
      <c r="AC192" s="172">
        <v>0</v>
      </c>
      <c r="AD192" s="172">
        <v>0</v>
      </c>
      <c r="AE192" s="172">
        <v>0</v>
      </c>
      <c r="AF192" s="172">
        <v>0</v>
      </c>
      <c r="AG192" s="172">
        <v>0</v>
      </c>
      <c r="AH192" s="172">
        <v>0</v>
      </c>
      <c r="AI192" s="172">
        <v>0</v>
      </c>
      <c r="AJ192" s="172">
        <v>0</v>
      </c>
      <c r="AK192" s="172">
        <v>0</v>
      </c>
      <c r="AL192" s="172">
        <v>0</v>
      </c>
      <c r="AM192" s="172">
        <v>0</v>
      </c>
      <c r="AN192" s="172">
        <v>0</v>
      </c>
      <c r="AO192" s="172">
        <v>0</v>
      </c>
      <c r="AP192" s="172">
        <v>0</v>
      </c>
      <c r="AQ192" s="172">
        <v>0</v>
      </c>
      <c r="AR192" s="172">
        <v>0</v>
      </c>
      <c r="AS192" s="172">
        <v>0</v>
      </c>
      <c r="AT192" s="172">
        <v>0</v>
      </c>
      <c r="AU192" s="172">
        <v>0</v>
      </c>
      <c r="AV192" s="172">
        <v>0</v>
      </c>
      <c r="AW192" s="163">
        <f t="shared" si="194"/>
        <v>0</v>
      </c>
      <c r="AX192" s="59">
        <f ca="1" t="shared" si="184"/>
        <v>0</v>
      </c>
      <c r="AY192" s="29"/>
      <c r="AZ192" s="172">
        <v>0</v>
      </c>
      <c r="BA192" s="59">
        <f ca="1" t="shared" si="185"/>
        <v>0</v>
      </c>
      <c r="BB192" s="172">
        <v>0</v>
      </c>
      <c r="BC192" s="59">
        <f ca="1" t="shared" si="186"/>
        <v>0</v>
      </c>
      <c r="BD192" s="172">
        <v>0</v>
      </c>
      <c r="BE192" s="59">
        <f ca="1" t="shared" si="187"/>
        <v>0</v>
      </c>
      <c r="BF192" s="172">
        <v>0</v>
      </c>
      <c r="BG192" s="59">
        <f ca="1" t="shared" si="188"/>
        <v>0</v>
      </c>
      <c r="BH192" s="29"/>
      <c r="BI192" s="8"/>
      <c r="BJ192" s="8"/>
      <c r="BK192" s="8"/>
      <c r="BL192" s="8"/>
      <c r="BM192" s="8"/>
      <c r="BN192" s="8"/>
      <c r="BO192" s="8"/>
      <c r="BP192" s="8"/>
      <c r="BQ192" s="8"/>
    </row>
    <row r="193" spans="2:69" ht="15">
      <c r="B193" s="287"/>
      <c r="C193" s="180"/>
      <c r="D193" s="181" t="str">
        <f>C185&amp;".7"</f>
        <v>13.7</v>
      </c>
      <c r="E193" s="170"/>
      <c r="F193" s="171" t="s">
        <v>179</v>
      </c>
      <c r="G193" s="170"/>
      <c r="H193" s="170"/>
      <c r="I193" s="172">
        <v>0</v>
      </c>
      <c r="J193" s="172">
        <v>0</v>
      </c>
      <c r="K193" s="172">
        <v>0</v>
      </c>
      <c r="L193" s="172">
        <v>0</v>
      </c>
      <c r="M193" s="172">
        <v>0</v>
      </c>
      <c r="N193" s="172">
        <v>0</v>
      </c>
      <c r="O193" s="172">
        <v>0</v>
      </c>
      <c r="P193" s="172">
        <v>0</v>
      </c>
      <c r="Q193" s="172">
        <v>0</v>
      </c>
      <c r="R193" s="172">
        <v>0</v>
      </c>
      <c r="S193" s="172">
        <v>0</v>
      </c>
      <c r="T193" s="172">
        <v>0</v>
      </c>
      <c r="U193" s="172">
        <v>0</v>
      </c>
      <c r="V193" s="172">
        <v>0</v>
      </c>
      <c r="W193" s="172">
        <v>0</v>
      </c>
      <c r="X193" s="172">
        <v>0</v>
      </c>
      <c r="Y193" s="172">
        <v>0</v>
      </c>
      <c r="Z193" s="172">
        <v>0</v>
      </c>
      <c r="AA193" s="172">
        <v>0</v>
      </c>
      <c r="AB193" s="172">
        <v>0</v>
      </c>
      <c r="AC193" s="172">
        <v>0</v>
      </c>
      <c r="AD193" s="172">
        <v>0</v>
      </c>
      <c r="AE193" s="172">
        <v>0</v>
      </c>
      <c r="AF193" s="172">
        <v>0</v>
      </c>
      <c r="AG193" s="172">
        <v>0</v>
      </c>
      <c r="AH193" s="172">
        <v>0</v>
      </c>
      <c r="AI193" s="172">
        <v>0</v>
      </c>
      <c r="AJ193" s="172">
        <v>0</v>
      </c>
      <c r="AK193" s="172">
        <v>0</v>
      </c>
      <c r="AL193" s="172">
        <v>0</v>
      </c>
      <c r="AM193" s="172">
        <v>0</v>
      </c>
      <c r="AN193" s="172">
        <v>0</v>
      </c>
      <c r="AO193" s="172">
        <v>0</v>
      </c>
      <c r="AP193" s="172">
        <v>0</v>
      </c>
      <c r="AQ193" s="172">
        <v>0</v>
      </c>
      <c r="AR193" s="172">
        <v>0</v>
      </c>
      <c r="AS193" s="172">
        <v>0</v>
      </c>
      <c r="AT193" s="172">
        <v>0</v>
      </c>
      <c r="AU193" s="172">
        <v>0</v>
      </c>
      <c r="AV193" s="172">
        <v>0</v>
      </c>
      <c r="AW193" s="163">
        <f t="shared" si="194"/>
        <v>0</v>
      </c>
      <c r="AX193" s="59">
        <f ca="1" t="shared" si="184"/>
        <v>0</v>
      </c>
      <c r="AY193" s="29"/>
      <c r="AZ193" s="172">
        <v>0</v>
      </c>
      <c r="BA193" s="59">
        <f ca="1" t="shared" si="185"/>
        <v>0</v>
      </c>
      <c r="BB193" s="172">
        <v>0</v>
      </c>
      <c r="BC193" s="59">
        <f ca="1" t="shared" si="186"/>
        <v>0</v>
      </c>
      <c r="BD193" s="172">
        <v>0</v>
      </c>
      <c r="BE193" s="59">
        <f ca="1" t="shared" si="187"/>
        <v>0</v>
      </c>
      <c r="BF193" s="172">
        <v>0</v>
      </c>
      <c r="BG193" s="59">
        <f ca="1" t="shared" si="188"/>
        <v>0</v>
      </c>
      <c r="BH193" s="29"/>
      <c r="BI193" s="8"/>
      <c r="BJ193" s="8"/>
      <c r="BK193" s="8"/>
      <c r="BL193" s="8"/>
      <c r="BM193" s="8"/>
      <c r="BN193" s="8"/>
      <c r="BO193" s="8"/>
      <c r="BP193" s="8"/>
      <c r="BQ193" s="8"/>
    </row>
    <row r="194" spans="2:69" ht="15">
      <c r="B194" s="287" t="s">
        <v>47</v>
      </c>
      <c r="C194" s="176">
        <f>+C185+1</f>
        <v>14</v>
      </c>
      <c r="D194" s="177"/>
      <c r="E194" s="162" t="s">
        <v>184</v>
      </c>
      <c r="F194" s="162"/>
      <c r="G194" s="18"/>
      <c r="H194" s="18"/>
      <c r="I194" s="163">
        <f>SUM(I195:I202)</f>
        <v>0</v>
      </c>
      <c r="J194" s="163">
        <f aca="true" t="shared" si="195" ref="J194:AV194">SUM(J195:J202)</f>
        <v>0</v>
      </c>
      <c r="K194" s="163">
        <f t="shared" si="195"/>
        <v>0</v>
      </c>
      <c r="L194" s="163">
        <f t="shared" si="195"/>
        <v>0</v>
      </c>
      <c r="M194" s="163">
        <f t="shared" si="195"/>
        <v>0</v>
      </c>
      <c r="N194" s="163">
        <f t="shared" si="195"/>
        <v>0</v>
      </c>
      <c r="O194" s="163">
        <f t="shared" si="195"/>
        <v>0</v>
      </c>
      <c r="P194" s="163">
        <f t="shared" si="195"/>
        <v>0</v>
      </c>
      <c r="Q194" s="163">
        <f t="shared" si="195"/>
        <v>0</v>
      </c>
      <c r="R194" s="163">
        <f t="shared" si="195"/>
        <v>0</v>
      </c>
      <c r="S194" s="163">
        <f t="shared" si="195"/>
        <v>0</v>
      </c>
      <c r="T194" s="163">
        <f t="shared" si="195"/>
        <v>0</v>
      </c>
      <c r="U194" s="163">
        <f t="shared" si="195"/>
        <v>0</v>
      </c>
      <c r="V194" s="163">
        <f t="shared" si="195"/>
        <v>0</v>
      </c>
      <c r="W194" s="163">
        <f t="shared" si="195"/>
        <v>0</v>
      </c>
      <c r="X194" s="163">
        <f t="shared" si="195"/>
        <v>0</v>
      </c>
      <c r="Y194" s="163">
        <f t="shared" si="195"/>
        <v>0</v>
      </c>
      <c r="Z194" s="163">
        <f t="shared" si="195"/>
        <v>0</v>
      </c>
      <c r="AA194" s="163">
        <f t="shared" si="195"/>
        <v>0</v>
      </c>
      <c r="AB194" s="163">
        <f t="shared" si="195"/>
        <v>0</v>
      </c>
      <c r="AC194" s="163">
        <f t="shared" si="195"/>
        <v>0</v>
      </c>
      <c r="AD194" s="163">
        <f t="shared" si="195"/>
        <v>0</v>
      </c>
      <c r="AE194" s="163">
        <f t="shared" si="195"/>
        <v>0</v>
      </c>
      <c r="AF194" s="163">
        <f t="shared" si="195"/>
        <v>0</v>
      </c>
      <c r="AG194" s="163">
        <f t="shared" si="195"/>
        <v>0</v>
      </c>
      <c r="AH194" s="163">
        <f t="shared" si="195"/>
        <v>0</v>
      </c>
      <c r="AI194" s="163">
        <f t="shared" si="195"/>
        <v>0</v>
      </c>
      <c r="AJ194" s="163">
        <f t="shared" si="195"/>
        <v>0</v>
      </c>
      <c r="AK194" s="163">
        <f t="shared" si="195"/>
        <v>0</v>
      </c>
      <c r="AL194" s="163">
        <f t="shared" si="195"/>
        <v>0</v>
      </c>
      <c r="AM194" s="163">
        <f t="shared" si="195"/>
        <v>0</v>
      </c>
      <c r="AN194" s="163">
        <f t="shared" si="195"/>
        <v>0</v>
      </c>
      <c r="AO194" s="163">
        <f t="shared" si="195"/>
        <v>0</v>
      </c>
      <c r="AP194" s="163">
        <f t="shared" si="195"/>
        <v>0</v>
      </c>
      <c r="AQ194" s="163">
        <f t="shared" si="195"/>
        <v>0</v>
      </c>
      <c r="AR194" s="163">
        <f t="shared" si="195"/>
        <v>0</v>
      </c>
      <c r="AS194" s="163">
        <f t="shared" si="195"/>
        <v>0</v>
      </c>
      <c r="AT194" s="163">
        <f t="shared" si="195"/>
        <v>0</v>
      </c>
      <c r="AU194" s="163">
        <f t="shared" si="195"/>
        <v>0</v>
      </c>
      <c r="AV194" s="163">
        <f t="shared" si="195"/>
        <v>0</v>
      </c>
      <c r="AW194" s="163">
        <f t="shared" si="194"/>
        <v>0</v>
      </c>
      <c r="AX194" s="59">
        <f ca="1" t="shared" si="184"/>
        <v>0</v>
      </c>
      <c r="AY194" s="29"/>
      <c r="AZ194" s="163">
        <f aca="true" t="shared" si="196" ref="AZ194">SUM(AZ195:AZ202)</f>
        <v>0</v>
      </c>
      <c r="BA194" s="59">
        <f ca="1" t="shared" si="185"/>
        <v>0</v>
      </c>
      <c r="BB194" s="163">
        <f aca="true" t="shared" si="197" ref="BB194">SUM(BB195:BB202)</f>
        <v>0</v>
      </c>
      <c r="BC194" s="59">
        <f ca="1" t="shared" si="186"/>
        <v>0</v>
      </c>
      <c r="BD194" s="163">
        <f aca="true" t="shared" si="198" ref="BD194">SUM(BD195:BD202)</f>
        <v>0</v>
      </c>
      <c r="BE194" s="59">
        <f ca="1" t="shared" si="187"/>
        <v>0</v>
      </c>
      <c r="BF194" s="163">
        <f aca="true" t="shared" si="199" ref="BF194">SUM(BF195:BF202)</f>
        <v>0</v>
      </c>
      <c r="BG194" s="59">
        <f ca="1" t="shared" si="188"/>
        <v>0</v>
      </c>
      <c r="BH194" s="29"/>
      <c r="BI194" s="8"/>
      <c r="BJ194" s="8"/>
      <c r="BK194" s="8"/>
      <c r="BL194" s="8"/>
      <c r="BM194" s="8"/>
      <c r="BN194" s="8"/>
      <c r="BO194" s="8"/>
      <c r="BP194" s="8"/>
      <c r="BQ194" s="8"/>
    </row>
    <row r="195" spans="2:69" ht="15">
      <c r="B195" s="287"/>
      <c r="C195" s="180"/>
      <c r="D195" s="181" t="str">
        <f>$C$194&amp;".1"</f>
        <v>14.1</v>
      </c>
      <c r="E195" s="170"/>
      <c r="F195" s="171" t="s">
        <v>185</v>
      </c>
      <c r="G195" s="170"/>
      <c r="H195" s="170"/>
      <c r="I195" s="172">
        <v>0</v>
      </c>
      <c r="J195" s="172">
        <v>0</v>
      </c>
      <c r="K195" s="172">
        <v>0</v>
      </c>
      <c r="L195" s="172">
        <v>0</v>
      </c>
      <c r="M195" s="172">
        <v>0</v>
      </c>
      <c r="N195" s="172">
        <v>0</v>
      </c>
      <c r="O195" s="172">
        <v>0</v>
      </c>
      <c r="P195" s="172">
        <v>0</v>
      </c>
      <c r="Q195" s="172">
        <v>0</v>
      </c>
      <c r="R195" s="172">
        <v>0</v>
      </c>
      <c r="S195" s="172">
        <v>0</v>
      </c>
      <c r="T195" s="172">
        <v>0</v>
      </c>
      <c r="U195" s="172">
        <v>0</v>
      </c>
      <c r="V195" s="172">
        <v>0</v>
      </c>
      <c r="W195" s="172">
        <v>0</v>
      </c>
      <c r="X195" s="172">
        <v>0</v>
      </c>
      <c r="Y195" s="172">
        <v>0</v>
      </c>
      <c r="Z195" s="172">
        <v>0</v>
      </c>
      <c r="AA195" s="172">
        <v>0</v>
      </c>
      <c r="AB195" s="172">
        <v>0</v>
      </c>
      <c r="AC195" s="172">
        <v>0</v>
      </c>
      <c r="AD195" s="172">
        <v>0</v>
      </c>
      <c r="AE195" s="172">
        <v>0</v>
      </c>
      <c r="AF195" s="172">
        <v>0</v>
      </c>
      <c r="AG195" s="172">
        <v>0</v>
      </c>
      <c r="AH195" s="172">
        <v>0</v>
      </c>
      <c r="AI195" s="172">
        <v>0</v>
      </c>
      <c r="AJ195" s="172">
        <v>0</v>
      </c>
      <c r="AK195" s="172">
        <v>0</v>
      </c>
      <c r="AL195" s="172">
        <v>0</v>
      </c>
      <c r="AM195" s="172">
        <v>0</v>
      </c>
      <c r="AN195" s="172">
        <v>0</v>
      </c>
      <c r="AO195" s="172">
        <v>0</v>
      </c>
      <c r="AP195" s="172">
        <v>0</v>
      </c>
      <c r="AQ195" s="172">
        <v>0</v>
      </c>
      <c r="AR195" s="172">
        <v>0</v>
      </c>
      <c r="AS195" s="172">
        <v>0</v>
      </c>
      <c r="AT195" s="172">
        <v>0</v>
      </c>
      <c r="AU195" s="172">
        <v>0</v>
      </c>
      <c r="AV195" s="172">
        <v>0</v>
      </c>
      <c r="AW195" s="163">
        <f t="shared" si="194"/>
        <v>0</v>
      </c>
      <c r="AX195" s="59">
        <f ca="1" t="shared" si="184"/>
        <v>0</v>
      </c>
      <c r="AY195" s="29"/>
      <c r="AZ195" s="172">
        <v>0</v>
      </c>
      <c r="BA195" s="59">
        <f ca="1" t="shared" si="185"/>
        <v>0</v>
      </c>
      <c r="BB195" s="172">
        <v>0</v>
      </c>
      <c r="BC195" s="59">
        <f ca="1" t="shared" si="186"/>
        <v>0</v>
      </c>
      <c r="BD195" s="172">
        <v>0</v>
      </c>
      <c r="BE195" s="59">
        <f ca="1" t="shared" si="187"/>
        <v>0</v>
      </c>
      <c r="BF195" s="172">
        <v>0</v>
      </c>
      <c r="BG195" s="59">
        <f ca="1" t="shared" si="188"/>
        <v>0</v>
      </c>
      <c r="BH195" s="29"/>
      <c r="BI195" s="8"/>
      <c r="BJ195" s="8"/>
      <c r="BK195" s="8"/>
      <c r="BL195" s="8"/>
      <c r="BM195" s="8"/>
      <c r="BN195" s="8"/>
      <c r="BO195" s="8"/>
      <c r="BP195" s="8"/>
      <c r="BQ195" s="8"/>
    </row>
    <row r="196" spans="2:69" ht="15">
      <c r="B196" s="287"/>
      <c r="C196" s="180"/>
      <c r="D196" s="181"/>
      <c r="E196" s="170" t="str">
        <f>D195&amp;".1"</f>
        <v>14.1.1</v>
      </c>
      <c r="F196" s="171"/>
      <c r="G196" s="171" t="s">
        <v>186</v>
      </c>
      <c r="H196" s="171"/>
      <c r="I196" s="172">
        <v>0</v>
      </c>
      <c r="J196" s="172">
        <v>0</v>
      </c>
      <c r="K196" s="172">
        <v>0</v>
      </c>
      <c r="L196" s="172">
        <v>0</v>
      </c>
      <c r="M196" s="172">
        <v>0</v>
      </c>
      <c r="N196" s="172">
        <v>0</v>
      </c>
      <c r="O196" s="172">
        <v>0</v>
      </c>
      <c r="P196" s="172">
        <v>0</v>
      </c>
      <c r="Q196" s="172">
        <v>0</v>
      </c>
      <c r="R196" s="172">
        <v>0</v>
      </c>
      <c r="S196" s="172">
        <v>0</v>
      </c>
      <c r="T196" s="172">
        <v>0</v>
      </c>
      <c r="U196" s="172">
        <v>0</v>
      </c>
      <c r="V196" s="172">
        <v>0</v>
      </c>
      <c r="W196" s="172">
        <v>0</v>
      </c>
      <c r="X196" s="172">
        <v>0</v>
      </c>
      <c r="Y196" s="172">
        <v>0</v>
      </c>
      <c r="Z196" s="172">
        <v>0</v>
      </c>
      <c r="AA196" s="172">
        <v>0</v>
      </c>
      <c r="AB196" s="172">
        <v>0</v>
      </c>
      <c r="AC196" s="172">
        <v>0</v>
      </c>
      <c r="AD196" s="172">
        <v>0</v>
      </c>
      <c r="AE196" s="172">
        <v>0</v>
      </c>
      <c r="AF196" s="172">
        <v>0</v>
      </c>
      <c r="AG196" s="172">
        <v>0</v>
      </c>
      <c r="AH196" s="172">
        <v>0</v>
      </c>
      <c r="AI196" s="172">
        <v>0</v>
      </c>
      <c r="AJ196" s="172">
        <v>0</v>
      </c>
      <c r="AK196" s="172">
        <v>0</v>
      </c>
      <c r="AL196" s="172">
        <v>0</v>
      </c>
      <c r="AM196" s="172">
        <v>0</v>
      </c>
      <c r="AN196" s="172">
        <v>0</v>
      </c>
      <c r="AO196" s="172">
        <v>0</v>
      </c>
      <c r="AP196" s="172">
        <v>0</v>
      </c>
      <c r="AQ196" s="172">
        <v>0</v>
      </c>
      <c r="AR196" s="172">
        <v>0</v>
      </c>
      <c r="AS196" s="172">
        <v>0</v>
      </c>
      <c r="AT196" s="172">
        <v>0</v>
      </c>
      <c r="AU196" s="172">
        <v>0</v>
      </c>
      <c r="AV196" s="172">
        <v>0</v>
      </c>
      <c r="AW196" s="163">
        <f t="shared" si="194"/>
        <v>0</v>
      </c>
      <c r="AX196" s="59">
        <f ca="1" t="shared" si="184"/>
        <v>0</v>
      </c>
      <c r="AY196" s="29"/>
      <c r="AZ196" s="172">
        <v>0</v>
      </c>
      <c r="BA196" s="59">
        <f ca="1" t="shared" si="185"/>
        <v>0</v>
      </c>
      <c r="BB196" s="172">
        <v>0</v>
      </c>
      <c r="BC196" s="59">
        <f ca="1" t="shared" si="186"/>
        <v>0</v>
      </c>
      <c r="BD196" s="172">
        <v>0</v>
      </c>
      <c r="BE196" s="59">
        <f ca="1" t="shared" si="187"/>
        <v>0</v>
      </c>
      <c r="BF196" s="172">
        <v>0</v>
      </c>
      <c r="BG196" s="59">
        <f ca="1" t="shared" si="188"/>
        <v>0</v>
      </c>
      <c r="BH196" s="29"/>
      <c r="BI196" s="8"/>
      <c r="BJ196" s="8"/>
      <c r="BK196" s="8"/>
      <c r="BL196" s="8"/>
      <c r="BM196" s="8"/>
      <c r="BN196" s="8"/>
      <c r="BO196" s="8"/>
      <c r="BP196" s="8"/>
      <c r="BQ196" s="8"/>
    </row>
    <row r="197" spans="2:69" ht="15">
      <c r="B197" s="287"/>
      <c r="C197" s="180"/>
      <c r="D197" s="181"/>
      <c r="E197" s="170" t="str">
        <f>D195&amp;".2"</f>
        <v>14.1.2</v>
      </c>
      <c r="F197" s="171"/>
      <c r="G197" s="171" t="s">
        <v>177</v>
      </c>
      <c r="H197" s="171"/>
      <c r="I197" s="172">
        <v>0</v>
      </c>
      <c r="J197" s="172">
        <v>0</v>
      </c>
      <c r="K197" s="172">
        <v>0</v>
      </c>
      <c r="L197" s="172">
        <v>0</v>
      </c>
      <c r="M197" s="172">
        <v>0</v>
      </c>
      <c r="N197" s="172">
        <v>0</v>
      </c>
      <c r="O197" s="172">
        <v>0</v>
      </c>
      <c r="P197" s="172">
        <v>0</v>
      </c>
      <c r="Q197" s="172">
        <v>0</v>
      </c>
      <c r="R197" s="172">
        <v>0</v>
      </c>
      <c r="S197" s="172">
        <v>0</v>
      </c>
      <c r="T197" s="172">
        <v>0</v>
      </c>
      <c r="U197" s="172">
        <v>0</v>
      </c>
      <c r="V197" s="172">
        <v>0</v>
      </c>
      <c r="W197" s="172">
        <v>0</v>
      </c>
      <c r="X197" s="172">
        <v>0</v>
      </c>
      <c r="Y197" s="172">
        <v>0</v>
      </c>
      <c r="Z197" s="172">
        <v>0</v>
      </c>
      <c r="AA197" s="172">
        <v>0</v>
      </c>
      <c r="AB197" s="172">
        <v>0</v>
      </c>
      <c r="AC197" s="172">
        <v>0</v>
      </c>
      <c r="AD197" s="172">
        <v>0</v>
      </c>
      <c r="AE197" s="172">
        <v>0</v>
      </c>
      <c r="AF197" s="172">
        <v>0</v>
      </c>
      <c r="AG197" s="172">
        <v>0</v>
      </c>
      <c r="AH197" s="172">
        <v>0</v>
      </c>
      <c r="AI197" s="172">
        <v>0</v>
      </c>
      <c r="AJ197" s="172">
        <v>0</v>
      </c>
      <c r="AK197" s="172">
        <v>0</v>
      </c>
      <c r="AL197" s="172">
        <v>0</v>
      </c>
      <c r="AM197" s="172">
        <v>0</v>
      </c>
      <c r="AN197" s="172">
        <v>0</v>
      </c>
      <c r="AO197" s="172">
        <v>0</v>
      </c>
      <c r="AP197" s="172">
        <v>0</v>
      </c>
      <c r="AQ197" s="172">
        <v>0</v>
      </c>
      <c r="AR197" s="172">
        <v>0</v>
      </c>
      <c r="AS197" s="172">
        <v>0</v>
      </c>
      <c r="AT197" s="172">
        <v>0</v>
      </c>
      <c r="AU197" s="172">
        <v>0</v>
      </c>
      <c r="AV197" s="172">
        <v>0</v>
      </c>
      <c r="AW197" s="163">
        <f t="shared" si="194"/>
        <v>0</v>
      </c>
      <c r="AX197" s="59">
        <f ca="1" t="shared" si="184"/>
        <v>0</v>
      </c>
      <c r="AY197" s="29"/>
      <c r="AZ197" s="172">
        <v>0</v>
      </c>
      <c r="BA197" s="59">
        <f ca="1" t="shared" si="185"/>
        <v>0</v>
      </c>
      <c r="BB197" s="172">
        <v>0</v>
      </c>
      <c r="BC197" s="59">
        <f ca="1" t="shared" si="186"/>
        <v>0</v>
      </c>
      <c r="BD197" s="172">
        <v>0</v>
      </c>
      <c r="BE197" s="59">
        <f ca="1" t="shared" si="187"/>
        <v>0</v>
      </c>
      <c r="BF197" s="172">
        <v>0</v>
      </c>
      <c r="BG197" s="59">
        <f ca="1" t="shared" si="188"/>
        <v>0</v>
      </c>
      <c r="BH197" s="29"/>
      <c r="BI197" s="8"/>
      <c r="BJ197" s="8"/>
      <c r="BK197" s="8"/>
      <c r="BL197" s="8"/>
      <c r="BM197" s="8"/>
      <c r="BN197" s="8"/>
      <c r="BO197" s="8"/>
      <c r="BP197" s="8"/>
      <c r="BQ197" s="8"/>
    </row>
    <row r="198" spans="2:69" ht="15">
      <c r="B198" s="287"/>
      <c r="C198" s="180"/>
      <c r="D198" s="181"/>
      <c r="E198" s="170" t="str">
        <f>D195&amp;".3"</f>
        <v>14.1.3</v>
      </c>
      <c r="F198" s="171"/>
      <c r="G198" s="171" t="s">
        <v>187</v>
      </c>
      <c r="H198" s="171"/>
      <c r="I198" s="172">
        <v>0</v>
      </c>
      <c r="J198" s="172">
        <v>0</v>
      </c>
      <c r="K198" s="172">
        <v>0</v>
      </c>
      <c r="L198" s="172">
        <v>0</v>
      </c>
      <c r="M198" s="172">
        <v>0</v>
      </c>
      <c r="N198" s="172">
        <v>0</v>
      </c>
      <c r="O198" s="172">
        <v>0</v>
      </c>
      <c r="P198" s="172">
        <v>0</v>
      </c>
      <c r="Q198" s="172">
        <v>0</v>
      </c>
      <c r="R198" s="172">
        <v>0</v>
      </c>
      <c r="S198" s="172">
        <v>0</v>
      </c>
      <c r="T198" s="172">
        <v>0</v>
      </c>
      <c r="U198" s="172">
        <v>0</v>
      </c>
      <c r="V198" s="172">
        <v>0</v>
      </c>
      <c r="W198" s="172">
        <v>0</v>
      </c>
      <c r="X198" s="172">
        <v>0</v>
      </c>
      <c r="Y198" s="172">
        <v>0</v>
      </c>
      <c r="Z198" s="172">
        <v>0</v>
      </c>
      <c r="AA198" s="172">
        <v>0</v>
      </c>
      <c r="AB198" s="172">
        <v>0</v>
      </c>
      <c r="AC198" s="172">
        <v>0</v>
      </c>
      <c r="AD198" s="172">
        <v>0</v>
      </c>
      <c r="AE198" s="172">
        <v>0</v>
      </c>
      <c r="AF198" s="172">
        <v>0</v>
      </c>
      <c r="AG198" s="172">
        <v>0</v>
      </c>
      <c r="AH198" s="172">
        <v>0</v>
      </c>
      <c r="AI198" s="172">
        <v>0</v>
      </c>
      <c r="AJ198" s="172">
        <v>0</v>
      </c>
      <c r="AK198" s="172">
        <v>0</v>
      </c>
      <c r="AL198" s="172">
        <v>0</v>
      </c>
      <c r="AM198" s="172">
        <v>0</v>
      </c>
      <c r="AN198" s="172">
        <v>0</v>
      </c>
      <c r="AO198" s="172">
        <v>0</v>
      </c>
      <c r="AP198" s="172">
        <v>0</v>
      </c>
      <c r="AQ198" s="172">
        <v>0</v>
      </c>
      <c r="AR198" s="172">
        <v>0</v>
      </c>
      <c r="AS198" s="172">
        <v>0</v>
      </c>
      <c r="AT198" s="172">
        <v>0</v>
      </c>
      <c r="AU198" s="172">
        <v>0</v>
      </c>
      <c r="AV198" s="172">
        <v>0</v>
      </c>
      <c r="AW198" s="163">
        <f t="shared" si="194"/>
        <v>0</v>
      </c>
      <c r="AX198" s="59">
        <f ca="1" t="shared" si="184"/>
        <v>0</v>
      </c>
      <c r="AY198" s="29"/>
      <c r="AZ198" s="172">
        <v>0</v>
      </c>
      <c r="BA198" s="59">
        <f ca="1" t="shared" si="185"/>
        <v>0</v>
      </c>
      <c r="BB198" s="172">
        <v>0</v>
      </c>
      <c r="BC198" s="59">
        <f ca="1" t="shared" si="186"/>
        <v>0</v>
      </c>
      <c r="BD198" s="172">
        <v>0</v>
      </c>
      <c r="BE198" s="59">
        <f ca="1" t="shared" si="187"/>
        <v>0</v>
      </c>
      <c r="BF198" s="172">
        <v>0</v>
      </c>
      <c r="BG198" s="59">
        <f ca="1" t="shared" si="188"/>
        <v>0</v>
      </c>
      <c r="BH198" s="29"/>
      <c r="BI198" s="8"/>
      <c r="BJ198" s="8"/>
      <c r="BK198" s="8"/>
      <c r="BL198" s="8"/>
      <c r="BM198" s="8"/>
      <c r="BN198" s="8"/>
      <c r="BO198" s="8"/>
      <c r="BP198" s="8"/>
      <c r="BQ198" s="8"/>
    </row>
    <row r="199" spans="2:69" ht="15">
      <c r="B199" s="287"/>
      <c r="C199" s="180"/>
      <c r="D199" s="181" t="str">
        <f>$C$194&amp;".2"</f>
        <v>14.2</v>
      </c>
      <c r="E199" s="170"/>
      <c r="F199" s="171" t="s">
        <v>649</v>
      </c>
      <c r="G199" s="170"/>
      <c r="H199" s="170"/>
      <c r="I199" s="172">
        <v>0</v>
      </c>
      <c r="J199" s="172">
        <v>0</v>
      </c>
      <c r="K199" s="172">
        <v>0</v>
      </c>
      <c r="L199" s="172">
        <v>0</v>
      </c>
      <c r="M199" s="172">
        <v>0</v>
      </c>
      <c r="N199" s="172">
        <v>0</v>
      </c>
      <c r="O199" s="172">
        <v>0</v>
      </c>
      <c r="P199" s="172">
        <v>0</v>
      </c>
      <c r="Q199" s="172">
        <v>0</v>
      </c>
      <c r="R199" s="172">
        <v>0</v>
      </c>
      <c r="S199" s="172">
        <v>0</v>
      </c>
      <c r="T199" s="172">
        <v>0</v>
      </c>
      <c r="U199" s="172">
        <v>0</v>
      </c>
      <c r="V199" s="172">
        <v>0</v>
      </c>
      <c r="W199" s="172">
        <v>0</v>
      </c>
      <c r="X199" s="172">
        <v>0</v>
      </c>
      <c r="Y199" s="172">
        <v>0</v>
      </c>
      <c r="Z199" s="172">
        <v>0</v>
      </c>
      <c r="AA199" s="172">
        <v>0</v>
      </c>
      <c r="AB199" s="172">
        <v>0</v>
      </c>
      <c r="AC199" s="172">
        <v>0</v>
      </c>
      <c r="AD199" s="172">
        <v>0</v>
      </c>
      <c r="AE199" s="172">
        <v>0</v>
      </c>
      <c r="AF199" s="172">
        <v>0</v>
      </c>
      <c r="AG199" s="172">
        <v>0</v>
      </c>
      <c r="AH199" s="172">
        <v>0</v>
      </c>
      <c r="AI199" s="172">
        <v>0</v>
      </c>
      <c r="AJ199" s="172">
        <v>0</v>
      </c>
      <c r="AK199" s="172">
        <v>0</v>
      </c>
      <c r="AL199" s="172">
        <v>0</v>
      </c>
      <c r="AM199" s="172">
        <v>0</v>
      </c>
      <c r="AN199" s="172">
        <v>0</v>
      </c>
      <c r="AO199" s="172">
        <v>0</v>
      </c>
      <c r="AP199" s="172">
        <v>0</v>
      </c>
      <c r="AQ199" s="172">
        <v>0</v>
      </c>
      <c r="AR199" s="172">
        <v>0</v>
      </c>
      <c r="AS199" s="172">
        <v>0</v>
      </c>
      <c r="AT199" s="172">
        <v>0</v>
      </c>
      <c r="AU199" s="172">
        <v>0</v>
      </c>
      <c r="AV199" s="172">
        <v>0</v>
      </c>
      <c r="AW199" s="163">
        <f t="shared" si="194"/>
        <v>0</v>
      </c>
      <c r="AX199" s="59">
        <f ca="1" t="shared" si="184"/>
        <v>0</v>
      </c>
      <c r="AY199" s="29"/>
      <c r="AZ199" s="172">
        <v>0</v>
      </c>
      <c r="BA199" s="59">
        <f ca="1" t="shared" si="185"/>
        <v>0</v>
      </c>
      <c r="BB199" s="172">
        <v>0</v>
      </c>
      <c r="BC199" s="59">
        <f ca="1" t="shared" si="186"/>
        <v>0</v>
      </c>
      <c r="BD199" s="172">
        <v>0</v>
      </c>
      <c r="BE199" s="59">
        <f ca="1" t="shared" si="187"/>
        <v>0</v>
      </c>
      <c r="BF199" s="172">
        <v>0</v>
      </c>
      <c r="BG199" s="59">
        <f ca="1" t="shared" si="188"/>
        <v>0</v>
      </c>
      <c r="BH199" s="29"/>
      <c r="BI199" s="8"/>
      <c r="BJ199" s="8"/>
      <c r="BK199" s="8"/>
      <c r="BL199" s="8"/>
      <c r="BM199" s="8"/>
      <c r="BN199" s="8"/>
      <c r="BO199" s="8"/>
      <c r="BP199" s="8"/>
      <c r="BQ199" s="8"/>
    </row>
    <row r="200" spans="2:69" ht="15">
      <c r="B200" s="287"/>
      <c r="C200" s="180"/>
      <c r="D200" s="181" t="str">
        <f>$C$194&amp;".3"</f>
        <v>14.3</v>
      </c>
      <c r="E200" s="170"/>
      <c r="F200" s="171" t="s">
        <v>650</v>
      </c>
      <c r="G200" s="170"/>
      <c r="H200" s="170"/>
      <c r="I200" s="172">
        <v>0</v>
      </c>
      <c r="J200" s="172">
        <v>0</v>
      </c>
      <c r="K200" s="172">
        <v>0</v>
      </c>
      <c r="L200" s="172">
        <v>0</v>
      </c>
      <c r="M200" s="172">
        <v>0</v>
      </c>
      <c r="N200" s="172">
        <v>0</v>
      </c>
      <c r="O200" s="172">
        <v>0</v>
      </c>
      <c r="P200" s="172">
        <v>0</v>
      </c>
      <c r="Q200" s="172">
        <v>0</v>
      </c>
      <c r="R200" s="172">
        <v>0</v>
      </c>
      <c r="S200" s="172">
        <v>0</v>
      </c>
      <c r="T200" s="172">
        <v>0</v>
      </c>
      <c r="U200" s="172">
        <v>0</v>
      </c>
      <c r="V200" s="172">
        <v>0</v>
      </c>
      <c r="W200" s="172">
        <v>0</v>
      </c>
      <c r="X200" s="172">
        <v>0</v>
      </c>
      <c r="Y200" s="172">
        <v>0</v>
      </c>
      <c r="Z200" s="172">
        <v>0</v>
      </c>
      <c r="AA200" s="172">
        <v>0</v>
      </c>
      <c r="AB200" s="172">
        <v>0</v>
      </c>
      <c r="AC200" s="172">
        <v>0</v>
      </c>
      <c r="AD200" s="172">
        <v>0</v>
      </c>
      <c r="AE200" s="172">
        <v>0</v>
      </c>
      <c r="AF200" s="172">
        <v>0</v>
      </c>
      <c r="AG200" s="172">
        <v>0</v>
      </c>
      <c r="AH200" s="172">
        <v>0</v>
      </c>
      <c r="AI200" s="172">
        <v>0</v>
      </c>
      <c r="AJ200" s="172">
        <v>0</v>
      </c>
      <c r="AK200" s="172">
        <v>0</v>
      </c>
      <c r="AL200" s="172">
        <v>0</v>
      </c>
      <c r="AM200" s="172">
        <v>0</v>
      </c>
      <c r="AN200" s="172">
        <v>0</v>
      </c>
      <c r="AO200" s="172">
        <v>0</v>
      </c>
      <c r="AP200" s="172">
        <v>0</v>
      </c>
      <c r="AQ200" s="172">
        <v>0</v>
      </c>
      <c r="AR200" s="172">
        <v>0</v>
      </c>
      <c r="AS200" s="172">
        <v>0</v>
      </c>
      <c r="AT200" s="172">
        <v>0</v>
      </c>
      <c r="AU200" s="172">
        <v>0</v>
      </c>
      <c r="AV200" s="172">
        <v>0</v>
      </c>
      <c r="AW200" s="163">
        <f t="shared" si="194"/>
        <v>0</v>
      </c>
      <c r="AX200" s="59">
        <f ca="1" t="shared" si="184"/>
        <v>0</v>
      </c>
      <c r="AY200" s="29"/>
      <c r="AZ200" s="172">
        <v>0</v>
      </c>
      <c r="BA200" s="59">
        <f ca="1" t="shared" si="185"/>
        <v>0</v>
      </c>
      <c r="BB200" s="172">
        <v>0</v>
      </c>
      <c r="BC200" s="59">
        <f ca="1" t="shared" si="186"/>
        <v>0</v>
      </c>
      <c r="BD200" s="172">
        <v>0</v>
      </c>
      <c r="BE200" s="59">
        <f ca="1" t="shared" si="187"/>
        <v>0</v>
      </c>
      <c r="BF200" s="172">
        <v>0</v>
      </c>
      <c r="BG200" s="59">
        <f ca="1" t="shared" si="188"/>
        <v>0</v>
      </c>
      <c r="BH200" s="29"/>
      <c r="BI200" s="8"/>
      <c r="BJ200" s="8"/>
      <c r="BK200" s="8"/>
      <c r="BL200" s="8"/>
      <c r="BM200" s="8"/>
      <c r="BN200" s="8"/>
      <c r="BO200" s="8"/>
      <c r="BP200" s="8"/>
      <c r="BQ200" s="8"/>
    </row>
    <row r="201" spans="2:69" ht="15">
      <c r="B201" s="287"/>
      <c r="C201" s="180"/>
      <c r="D201" s="181"/>
      <c r="E201" s="170" t="s">
        <v>651</v>
      </c>
      <c r="F201" s="171"/>
      <c r="G201" s="171" t="s">
        <v>191</v>
      </c>
      <c r="H201" s="170"/>
      <c r="I201" s="172">
        <v>0</v>
      </c>
      <c r="J201" s="172">
        <v>0</v>
      </c>
      <c r="K201" s="172">
        <v>0</v>
      </c>
      <c r="L201" s="172">
        <v>0</v>
      </c>
      <c r="M201" s="172">
        <v>0</v>
      </c>
      <c r="N201" s="172">
        <v>0</v>
      </c>
      <c r="O201" s="172">
        <v>0</v>
      </c>
      <c r="P201" s="172">
        <v>0</v>
      </c>
      <c r="Q201" s="172">
        <v>0</v>
      </c>
      <c r="R201" s="172">
        <v>0</v>
      </c>
      <c r="S201" s="172">
        <v>0</v>
      </c>
      <c r="T201" s="172">
        <v>0</v>
      </c>
      <c r="U201" s="172">
        <v>0</v>
      </c>
      <c r="V201" s="172">
        <v>0</v>
      </c>
      <c r="W201" s="172">
        <v>0</v>
      </c>
      <c r="X201" s="172">
        <v>0</v>
      </c>
      <c r="Y201" s="172">
        <v>0</v>
      </c>
      <c r="Z201" s="172">
        <v>0</v>
      </c>
      <c r="AA201" s="172">
        <v>0</v>
      </c>
      <c r="AB201" s="172">
        <v>0</v>
      </c>
      <c r="AC201" s="172">
        <v>0</v>
      </c>
      <c r="AD201" s="172">
        <v>0</v>
      </c>
      <c r="AE201" s="172">
        <v>0</v>
      </c>
      <c r="AF201" s="172">
        <v>0</v>
      </c>
      <c r="AG201" s="172">
        <v>0</v>
      </c>
      <c r="AH201" s="172">
        <v>0</v>
      </c>
      <c r="AI201" s="172">
        <v>0</v>
      </c>
      <c r="AJ201" s="172">
        <v>0</v>
      </c>
      <c r="AK201" s="172">
        <v>0</v>
      </c>
      <c r="AL201" s="172">
        <v>0</v>
      </c>
      <c r="AM201" s="172">
        <v>0</v>
      </c>
      <c r="AN201" s="172">
        <v>0</v>
      </c>
      <c r="AO201" s="172">
        <v>0</v>
      </c>
      <c r="AP201" s="172">
        <v>0</v>
      </c>
      <c r="AQ201" s="172">
        <v>0</v>
      </c>
      <c r="AR201" s="172">
        <v>0</v>
      </c>
      <c r="AS201" s="172">
        <v>0</v>
      </c>
      <c r="AT201" s="172">
        <v>0</v>
      </c>
      <c r="AU201" s="172">
        <v>0</v>
      </c>
      <c r="AV201" s="172">
        <v>0</v>
      </c>
      <c r="AW201" s="163">
        <f t="shared" si="194"/>
        <v>0</v>
      </c>
      <c r="AX201" s="59">
        <f ca="1" t="shared" si="184"/>
        <v>0</v>
      </c>
      <c r="AY201" s="29"/>
      <c r="AZ201" s="172">
        <v>0</v>
      </c>
      <c r="BA201" s="59">
        <f ca="1" t="shared" si="185"/>
        <v>0</v>
      </c>
      <c r="BB201" s="172">
        <v>0</v>
      </c>
      <c r="BC201" s="59">
        <f ca="1" t="shared" si="186"/>
        <v>0</v>
      </c>
      <c r="BD201" s="172">
        <v>0</v>
      </c>
      <c r="BE201" s="59">
        <f ca="1" t="shared" si="187"/>
        <v>0</v>
      </c>
      <c r="BF201" s="172">
        <v>0</v>
      </c>
      <c r="BG201" s="59">
        <f ca="1" t="shared" si="188"/>
        <v>0</v>
      </c>
      <c r="BH201" s="29"/>
      <c r="BI201" s="8"/>
      <c r="BJ201" s="8"/>
      <c r="BK201" s="8"/>
      <c r="BL201" s="8"/>
      <c r="BM201" s="8"/>
      <c r="BN201" s="8"/>
      <c r="BO201" s="8"/>
      <c r="BP201" s="8"/>
      <c r="BQ201" s="8"/>
    </row>
    <row r="202" spans="2:69" ht="15">
      <c r="B202" s="287"/>
      <c r="C202" s="180"/>
      <c r="E202" s="170" t="s">
        <v>652</v>
      </c>
      <c r="F202" s="171"/>
      <c r="G202" s="171" t="s">
        <v>178</v>
      </c>
      <c r="H202" s="170"/>
      <c r="I202" s="172">
        <v>0</v>
      </c>
      <c r="J202" s="172">
        <v>0</v>
      </c>
      <c r="K202" s="172">
        <v>0</v>
      </c>
      <c r="L202" s="172">
        <v>0</v>
      </c>
      <c r="M202" s="172">
        <v>0</v>
      </c>
      <c r="N202" s="172">
        <v>0</v>
      </c>
      <c r="O202" s="172">
        <v>0</v>
      </c>
      <c r="P202" s="172">
        <v>0</v>
      </c>
      <c r="Q202" s="172">
        <v>0</v>
      </c>
      <c r="R202" s="172">
        <v>0</v>
      </c>
      <c r="S202" s="172">
        <v>0</v>
      </c>
      <c r="T202" s="172">
        <v>0</v>
      </c>
      <c r="U202" s="172">
        <v>0</v>
      </c>
      <c r="V202" s="172">
        <v>0</v>
      </c>
      <c r="W202" s="172">
        <v>0</v>
      </c>
      <c r="X202" s="172">
        <v>0</v>
      </c>
      <c r="Y202" s="172">
        <v>0</v>
      </c>
      <c r="Z202" s="172">
        <v>0</v>
      </c>
      <c r="AA202" s="172">
        <v>0</v>
      </c>
      <c r="AB202" s="172">
        <v>0</v>
      </c>
      <c r="AC202" s="172">
        <v>0</v>
      </c>
      <c r="AD202" s="172">
        <v>0</v>
      </c>
      <c r="AE202" s="172">
        <v>0</v>
      </c>
      <c r="AF202" s="172">
        <v>0</v>
      </c>
      <c r="AG202" s="172">
        <v>0</v>
      </c>
      <c r="AH202" s="172">
        <v>0</v>
      </c>
      <c r="AI202" s="172">
        <v>0</v>
      </c>
      <c r="AJ202" s="172">
        <v>0</v>
      </c>
      <c r="AK202" s="172">
        <v>0</v>
      </c>
      <c r="AL202" s="172">
        <v>0</v>
      </c>
      <c r="AM202" s="172">
        <v>0</v>
      </c>
      <c r="AN202" s="172">
        <v>0</v>
      </c>
      <c r="AO202" s="172">
        <v>0</v>
      </c>
      <c r="AP202" s="172">
        <v>0</v>
      </c>
      <c r="AQ202" s="172">
        <v>0</v>
      </c>
      <c r="AR202" s="172">
        <v>0</v>
      </c>
      <c r="AS202" s="172">
        <v>0</v>
      </c>
      <c r="AT202" s="172">
        <v>0</v>
      </c>
      <c r="AU202" s="172">
        <v>0</v>
      </c>
      <c r="AV202" s="172">
        <v>0</v>
      </c>
      <c r="AW202" s="163">
        <f t="shared" si="194"/>
        <v>0</v>
      </c>
      <c r="AX202" s="59">
        <f ca="1" t="shared" si="184"/>
        <v>0</v>
      </c>
      <c r="AY202" s="29"/>
      <c r="AZ202" s="172">
        <v>0</v>
      </c>
      <c r="BA202" s="59">
        <f ca="1" t="shared" si="185"/>
        <v>0</v>
      </c>
      <c r="BB202" s="172">
        <v>0</v>
      </c>
      <c r="BC202" s="59">
        <f ca="1" t="shared" si="186"/>
        <v>0</v>
      </c>
      <c r="BD202" s="172">
        <v>0</v>
      </c>
      <c r="BE202" s="59">
        <f ca="1" t="shared" si="187"/>
        <v>0</v>
      </c>
      <c r="BF202" s="172">
        <v>0</v>
      </c>
      <c r="BG202" s="59">
        <f ca="1" t="shared" si="188"/>
        <v>0</v>
      </c>
      <c r="BH202" s="29"/>
      <c r="BI202" s="8"/>
      <c r="BJ202" s="8"/>
      <c r="BK202" s="8"/>
      <c r="BL202" s="8"/>
      <c r="BM202" s="8"/>
      <c r="BN202" s="8"/>
      <c r="BO202" s="8"/>
      <c r="BP202" s="8"/>
      <c r="BQ202" s="8"/>
    </row>
    <row r="203" spans="2:69" ht="15">
      <c r="B203" s="287" t="s">
        <v>47</v>
      </c>
      <c r="C203" s="176">
        <f>C194+1</f>
        <v>15</v>
      </c>
      <c r="D203" s="177"/>
      <c r="E203" s="241" t="s">
        <v>193</v>
      </c>
      <c r="F203" s="162"/>
      <c r="G203" s="18"/>
      <c r="H203" s="18"/>
      <c r="I203" s="289">
        <v>0</v>
      </c>
      <c r="J203" s="289">
        <v>0</v>
      </c>
      <c r="K203" s="289">
        <v>0</v>
      </c>
      <c r="L203" s="289">
        <v>0</v>
      </c>
      <c r="M203" s="289">
        <v>0</v>
      </c>
      <c r="N203" s="289">
        <v>0</v>
      </c>
      <c r="O203" s="289">
        <v>0</v>
      </c>
      <c r="P203" s="289">
        <v>0</v>
      </c>
      <c r="Q203" s="289">
        <v>0</v>
      </c>
      <c r="R203" s="289">
        <v>0</v>
      </c>
      <c r="S203" s="289">
        <v>0</v>
      </c>
      <c r="T203" s="289">
        <v>0</v>
      </c>
      <c r="U203" s="289">
        <v>0</v>
      </c>
      <c r="V203" s="289">
        <v>0</v>
      </c>
      <c r="W203" s="289">
        <v>0</v>
      </c>
      <c r="X203" s="289">
        <v>0</v>
      </c>
      <c r="Y203" s="289">
        <v>0</v>
      </c>
      <c r="Z203" s="289">
        <v>0</v>
      </c>
      <c r="AA203" s="289">
        <v>0</v>
      </c>
      <c r="AB203" s="289">
        <v>0</v>
      </c>
      <c r="AC203" s="289">
        <v>0</v>
      </c>
      <c r="AD203" s="289">
        <v>0</v>
      </c>
      <c r="AE203" s="289">
        <v>0</v>
      </c>
      <c r="AF203" s="289">
        <v>0</v>
      </c>
      <c r="AG203" s="289">
        <v>0</v>
      </c>
      <c r="AH203" s="289">
        <v>0</v>
      </c>
      <c r="AI203" s="289">
        <v>0</v>
      </c>
      <c r="AJ203" s="289">
        <v>0</v>
      </c>
      <c r="AK203" s="289">
        <v>0</v>
      </c>
      <c r="AL203" s="289">
        <v>0</v>
      </c>
      <c r="AM203" s="289">
        <v>0</v>
      </c>
      <c r="AN203" s="289">
        <v>0</v>
      </c>
      <c r="AO203" s="289">
        <v>0</v>
      </c>
      <c r="AP203" s="289">
        <v>0</v>
      </c>
      <c r="AQ203" s="289">
        <v>0</v>
      </c>
      <c r="AR203" s="289">
        <v>0</v>
      </c>
      <c r="AS203" s="289">
        <v>0</v>
      </c>
      <c r="AT203" s="289">
        <v>0</v>
      </c>
      <c r="AU203" s="289">
        <v>0</v>
      </c>
      <c r="AV203" s="289">
        <v>0</v>
      </c>
      <c r="AW203" s="163">
        <f t="shared" si="194"/>
        <v>0</v>
      </c>
      <c r="AX203" s="59">
        <f ca="1" t="shared" si="184"/>
        <v>0</v>
      </c>
      <c r="AY203" s="29"/>
      <c r="AZ203" s="289">
        <v>0</v>
      </c>
      <c r="BA203" s="59">
        <f ca="1" t="shared" si="185"/>
        <v>0</v>
      </c>
      <c r="BB203" s="289">
        <v>0</v>
      </c>
      <c r="BC203" s="59">
        <f ca="1" t="shared" si="186"/>
        <v>0</v>
      </c>
      <c r="BD203" s="289">
        <v>0</v>
      </c>
      <c r="BE203" s="59">
        <f ca="1" t="shared" si="187"/>
        <v>0</v>
      </c>
      <c r="BF203" s="289">
        <v>0</v>
      </c>
      <c r="BG203" s="59">
        <f ca="1" t="shared" si="188"/>
        <v>0</v>
      </c>
      <c r="BH203" s="29"/>
      <c r="BI203" s="8"/>
      <c r="BJ203" s="8"/>
      <c r="BK203" s="8"/>
      <c r="BL203" s="8"/>
      <c r="BM203" s="8"/>
      <c r="BN203" s="8"/>
      <c r="BO203" s="8"/>
      <c r="BP203" s="8"/>
      <c r="BQ203" s="8"/>
    </row>
    <row r="204" spans="2:69" ht="15">
      <c r="B204" s="287" t="s">
        <v>47</v>
      </c>
      <c r="C204" s="176">
        <f>C203+1</f>
        <v>16</v>
      </c>
      <c r="D204" s="177"/>
      <c r="E204" s="18" t="s">
        <v>194</v>
      </c>
      <c r="F204" s="162"/>
      <c r="G204" s="18"/>
      <c r="H204" s="18"/>
      <c r="I204" s="178">
        <v>0</v>
      </c>
      <c r="J204" s="178">
        <v>0</v>
      </c>
      <c r="K204" s="178">
        <v>0</v>
      </c>
      <c r="L204" s="178">
        <v>0</v>
      </c>
      <c r="M204" s="178">
        <v>0</v>
      </c>
      <c r="N204" s="178">
        <v>0</v>
      </c>
      <c r="O204" s="178">
        <v>0</v>
      </c>
      <c r="P204" s="178">
        <v>0</v>
      </c>
      <c r="Q204" s="178">
        <v>0</v>
      </c>
      <c r="R204" s="178">
        <v>0</v>
      </c>
      <c r="S204" s="178">
        <v>0</v>
      </c>
      <c r="T204" s="178">
        <v>0</v>
      </c>
      <c r="U204" s="178">
        <v>0</v>
      </c>
      <c r="V204" s="178">
        <v>0</v>
      </c>
      <c r="W204" s="178">
        <v>0</v>
      </c>
      <c r="X204" s="178">
        <v>0</v>
      </c>
      <c r="Y204" s="178">
        <v>0</v>
      </c>
      <c r="Z204" s="178">
        <v>0</v>
      </c>
      <c r="AA204" s="178">
        <v>0</v>
      </c>
      <c r="AB204" s="178">
        <v>0</v>
      </c>
      <c r="AC204" s="178">
        <v>0</v>
      </c>
      <c r="AD204" s="178">
        <v>0</v>
      </c>
      <c r="AE204" s="178">
        <v>0</v>
      </c>
      <c r="AF204" s="178">
        <v>0</v>
      </c>
      <c r="AG204" s="178">
        <v>0</v>
      </c>
      <c r="AH204" s="178">
        <v>0</v>
      </c>
      <c r="AI204" s="178">
        <v>0</v>
      </c>
      <c r="AJ204" s="178">
        <v>0</v>
      </c>
      <c r="AK204" s="178">
        <v>0</v>
      </c>
      <c r="AL204" s="178">
        <v>0</v>
      </c>
      <c r="AM204" s="178">
        <v>0</v>
      </c>
      <c r="AN204" s="178">
        <v>0</v>
      </c>
      <c r="AO204" s="178">
        <v>0</v>
      </c>
      <c r="AP204" s="178">
        <v>0</v>
      </c>
      <c r="AQ204" s="178">
        <v>0</v>
      </c>
      <c r="AR204" s="178">
        <v>0</v>
      </c>
      <c r="AS204" s="178">
        <v>0</v>
      </c>
      <c r="AT204" s="178">
        <v>0</v>
      </c>
      <c r="AU204" s="178">
        <v>0</v>
      </c>
      <c r="AV204" s="178">
        <v>0</v>
      </c>
      <c r="AW204" s="163">
        <f t="shared" si="194"/>
        <v>0</v>
      </c>
      <c r="AX204" s="59">
        <f ca="1" t="shared" si="184"/>
        <v>0</v>
      </c>
      <c r="AY204" s="29"/>
      <c r="AZ204" s="178">
        <v>0</v>
      </c>
      <c r="BA204" s="59">
        <f ca="1" t="shared" si="185"/>
        <v>0</v>
      </c>
      <c r="BB204" s="178">
        <v>0</v>
      </c>
      <c r="BC204" s="59">
        <f ca="1" t="shared" si="186"/>
        <v>0</v>
      </c>
      <c r="BD204" s="178">
        <v>0</v>
      </c>
      <c r="BE204" s="59">
        <f aca="true" t="shared" si="200" ref="BE204">_xlfn.IFERROR(BD204/BD$213,0)</f>
        <v>0</v>
      </c>
      <c r="BF204" s="178">
        <v>0</v>
      </c>
      <c r="BG204" s="59">
        <f aca="true" t="shared" si="201" ref="BG204">_xlfn.IFERROR(BF204/BF$213,0)</f>
        <v>0</v>
      </c>
      <c r="BH204" s="29"/>
      <c r="BI204" s="8"/>
      <c r="BJ204" s="8"/>
      <c r="BK204" s="8"/>
      <c r="BL204" s="8"/>
      <c r="BM204" s="8"/>
      <c r="BN204" s="8"/>
      <c r="BO204" s="8"/>
      <c r="BP204" s="8"/>
      <c r="BQ204" s="8"/>
    </row>
    <row r="205" spans="1:69" ht="15">
      <c r="A205" s="132"/>
      <c r="B205" s="287" t="s">
        <v>47</v>
      </c>
      <c r="C205" s="176"/>
      <c r="D205" s="177">
        <f>C204+0.1</f>
        <v>16.1</v>
      </c>
      <c r="E205" s="310" t="s">
        <v>195</v>
      </c>
      <c r="F205" s="162"/>
      <c r="G205" s="18"/>
      <c r="H205" s="18"/>
      <c r="I205" s="178">
        <v>0</v>
      </c>
      <c r="J205" s="178">
        <v>0</v>
      </c>
      <c r="K205" s="178">
        <v>0</v>
      </c>
      <c r="L205" s="178">
        <v>0</v>
      </c>
      <c r="M205" s="178">
        <v>0</v>
      </c>
      <c r="N205" s="178">
        <v>0</v>
      </c>
      <c r="O205" s="178">
        <v>0</v>
      </c>
      <c r="P205" s="178">
        <v>0</v>
      </c>
      <c r="Q205" s="178">
        <v>0</v>
      </c>
      <c r="R205" s="178">
        <v>0</v>
      </c>
      <c r="S205" s="178">
        <v>0</v>
      </c>
      <c r="T205" s="178">
        <v>0</v>
      </c>
      <c r="U205" s="178">
        <v>0</v>
      </c>
      <c r="V205" s="178">
        <v>0</v>
      </c>
      <c r="W205" s="178">
        <v>0</v>
      </c>
      <c r="X205" s="178">
        <v>0</v>
      </c>
      <c r="Y205" s="178">
        <v>0</v>
      </c>
      <c r="Z205" s="178">
        <v>0</v>
      </c>
      <c r="AA205" s="178">
        <v>0</v>
      </c>
      <c r="AB205" s="178">
        <v>0</v>
      </c>
      <c r="AC205" s="178">
        <v>0</v>
      </c>
      <c r="AD205" s="178">
        <v>0</v>
      </c>
      <c r="AE205" s="178">
        <v>0</v>
      </c>
      <c r="AF205" s="178">
        <v>0</v>
      </c>
      <c r="AG205" s="178">
        <v>0</v>
      </c>
      <c r="AH205" s="178">
        <v>0</v>
      </c>
      <c r="AI205" s="178">
        <v>0</v>
      </c>
      <c r="AJ205" s="178">
        <v>0</v>
      </c>
      <c r="AK205" s="178">
        <v>0</v>
      </c>
      <c r="AL205" s="178">
        <v>0</v>
      </c>
      <c r="AM205" s="178">
        <v>0</v>
      </c>
      <c r="AN205" s="178">
        <v>0</v>
      </c>
      <c r="AO205" s="178">
        <v>0</v>
      </c>
      <c r="AP205" s="178">
        <v>0</v>
      </c>
      <c r="AQ205" s="178">
        <v>0</v>
      </c>
      <c r="AR205" s="178">
        <v>0</v>
      </c>
      <c r="AS205" s="178">
        <v>0</v>
      </c>
      <c r="AT205" s="178">
        <v>0</v>
      </c>
      <c r="AU205" s="178">
        <v>0</v>
      </c>
      <c r="AV205" s="178">
        <v>0</v>
      </c>
      <c r="AW205" s="163">
        <f t="shared" si="194"/>
        <v>0</v>
      </c>
      <c r="AX205" s="59">
        <f aca="true" t="shared" si="202" ref="AX205:AX212">_xlfn.IFERROR(AW205/$AW$213,0)</f>
        <v>0</v>
      </c>
      <c r="AY205" s="29"/>
      <c r="AZ205" s="178">
        <v>0</v>
      </c>
      <c r="BA205" s="59">
        <f aca="true" t="shared" si="203" ref="BA205:BA212">_xlfn.IFERROR(AZ205/AZ$213,0)</f>
        <v>0</v>
      </c>
      <c r="BB205" s="178">
        <v>0</v>
      </c>
      <c r="BC205" s="59">
        <f aca="true" t="shared" si="204" ref="BC205:BC212">_xlfn.IFERROR(BB205/BB$213,0)</f>
        <v>0</v>
      </c>
      <c r="BD205" s="178">
        <v>0</v>
      </c>
      <c r="BE205" s="59">
        <f aca="true" t="shared" si="205" ref="BE205">_xlfn.IFERROR(BD205/BD$213,0)</f>
        <v>0</v>
      </c>
      <c r="BF205" s="178">
        <v>0</v>
      </c>
      <c r="BG205" s="59">
        <f aca="true" t="shared" si="206" ref="BG205">_xlfn.IFERROR(BF205/BF$213,0)</f>
        <v>0</v>
      </c>
      <c r="BH205" s="29"/>
      <c r="BI205" s="8"/>
      <c r="BJ205" s="8"/>
      <c r="BK205" s="8"/>
      <c r="BL205" s="8"/>
      <c r="BM205" s="8"/>
      <c r="BN205" s="8"/>
      <c r="BO205" s="8"/>
      <c r="BP205" s="8"/>
      <c r="BQ205" s="8"/>
    </row>
    <row r="206" spans="2:69" ht="15">
      <c r="B206" s="287" t="s">
        <v>47</v>
      </c>
      <c r="C206" s="176">
        <f>C204+1</f>
        <v>17</v>
      </c>
      <c r="D206" s="177"/>
      <c r="E206" s="18" t="s">
        <v>196</v>
      </c>
      <c r="F206" s="162"/>
      <c r="G206" s="18"/>
      <c r="H206" s="18"/>
      <c r="I206" s="178">
        <v>0</v>
      </c>
      <c r="J206" s="178">
        <v>0</v>
      </c>
      <c r="K206" s="178">
        <v>0</v>
      </c>
      <c r="L206" s="178">
        <v>0</v>
      </c>
      <c r="M206" s="178">
        <v>0</v>
      </c>
      <c r="N206" s="178">
        <v>0</v>
      </c>
      <c r="O206" s="178">
        <v>0</v>
      </c>
      <c r="P206" s="178">
        <v>0</v>
      </c>
      <c r="Q206" s="178">
        <v>0</v>
      </c>
      <c r="R206" s="178">
        <v>0</v>
      </c>
      <c r="S206" s="178">
        <v>0</v>
      </c>
      <c r="T206" s="178">
        <v>0</v>
      </c>
      <c r="U206" s="178">
        <v>0</v>
      </c>
      <c r="V206" s="178">
        <v>0</v>
      </c>
      <c r="W206" s="178">
        <v>0</v>
      </c>
      <c r="X206" s="178">
        <v>0</v>
      </c>
      <c r="Y206" s="178">
        <v>0</v>
      </c>
      <c r="Z206" s="178">
        <v>0</v>
      </c>
      <c r="AA206" s="178">
        <v>0</v>
      </c>
      <c r="AB206" s="178">
        <v>0</v>
      </c>
      <c r="AC206" s="178">
        <v>0</v>
      </c>
      <c r="AD206" s="178">
        <v>0</v>
      </c>
      <c r="AE206" s="178">
        <v>0</v>
      </c>
      <c r="AF206" s="178">
        <v>0</v>
      </c>
      <c r="AG206" s="178">
        <v>0</v>
      </c>
      <c r="AH206" s="178">
        <v>0</v>
      </c>
      <c r="AI206" s="178">
        <v>0</v>
      </c>
      <c r="AJ206" s="178">
        <v>0</v>
      </c>
      <c r="AK206" s="178">
        <v>0</v>
      </c>
      <c r="AL206" s="178">
        <v>0</v>
      </c>
      <c r="AM206" s="178">
        <v>0</v>
      </c>
      <c r="AN206" s="178">
        <v>0</v>
      </c>
      <c r="AO206" s="178">
        <v>0</v>
      </c>
      <c r="AP206" s="178">
        <v>0</v>
      </c>
      <c r="AQ206" s="178">
        <v>0</v>
      </c>
      <c r="AR206" s="178">
        <v>0</v>
      </c>
      <c r="AS206" s="178">
        <v>0</v>
      </c>
      <c r="AT206" s="178">
        <v>0</v>
      </c>
      <c r="AU206" s="178">
        <v>0</v>
      </c>
      <c r="AV206" s="178">
        <v>0</v>
      </c>
      <c r="AW206" s="163">
        <f t="shared" si="194"/>
        <v>0</v>
      </c>
      <c r="AX206" s="59">
        <f ca="1" t="shared" si="202"/>
        <v>0</v>
      </c>
      <c r="AY206" s="29"/>
      <c r="AZ206" s="178">
        <v>0</v>
      </c>
      <c r="BA206" s="59">
        <f ca="1" t="shared" si="203"/>
        <v>0</v>
      </c>
      <c r="BB206" s="178">
        <v>0</v>
      </c>
      <c r="BC206" s="59">
        <f ca="1" t="shared" si="204"/>
        <v>0</v>
      </c>
      <c r="BD206" s="178">
        <v>0</v>
      </c>
      <c r="BE206" s="59">
        <f aca="true" t="shared" si="207" ref="BE206">_xlfn.IFERROR(BD206/BD$213,0)</f>
        <v>0</v>
      </c>
      <c r="BF206" s="178">
        <v>0</v>
      </c>
      <c r="BG206" s="59">
        <f aca="true" t="shared" si="208" ref="BG206">_xlfn.IFERROR(BF206/BF$213,0)</f>
        <v>0</v>
      </c>
      <c r="BH206" s="29"/>
      <c r="BI206" s="8"/>
      <c r="BJ206" s="8"/>
      <c r="BK206" s="8"/>
      <c r="BL206" s="8"/>
      <c r="BM206" s="8"/>
      <c r="BN206" s="8"/>
      <c r="BO206" s="8"/>
      <c r="BP206" s="8"/>
      <c r="BQ206" s="8"/>
    </row>
    <row r="207" spans="2:69" ht="15">
      <c r="B207" s="287" t="s">
        <v>47</v>
      </c>
      <c r="C207" s="176">
        <f>C206+1</f>
        <v>18</v>
      </c>
      <c r="D207" s="177"/>
      <c r="E207" s="18" t="s">
        <v>197</v>
      </c>
      <c r="F207" s="162"/>
      <c r="G207" s="18"/>
      <c r="H207" s="18"/>
      <c r="I207" s="163">
        <f>SUM(I208:I210)</f>
        <v>0</v>
      </c>
      <c r="J207" s="163">
        <f aca="true" t="shared" si="209" ref="J207:AV207">SUM(J208:J210)</f>
        <v>0</v>
      </c>
      <c r="K207" s="163">
        <f t="shared" si="209"/>
        <v>0</v>
      </c>
      <c r="L207" s="163">
        <f t="shared" si="209"/>
        <v>0</v>
      </c>
      <c r="M207" s="163">
        <f t="shared" si="209"/>
        <v>0</v>
      </c>
      <c r="N207" s="163">
        <f t="shared" si="209"/>
        <v>0</v>
      </c>
      <c r="O207" s="163">
        <f t="shared" si="209"/>
        <v>0</v>
      </c>
      <c r="P207" s="163">
        <f t="shared" si="209"/>
        <v>0</v>
      </c>
      <c r="Q207" s="163">
        <f t="shared" si="209"/>
        <v>0</v>
      </c>
      <c r="R207" s="163">
        <f t="shared" si="209"/>
        <v>0</v>
      </c>
      <c r="S207" s="163">
        <f t="shared" si="209"/>
        <v>0</v>
      </c>
      <c r="T207" s="163">
        <f t="shared" si="209"/>
        <v>0</v>
      </c>
      <c r="U207" s="163">
        <f t="shared" si="209"/>
        <v>0</v>
      </c>
      <c r="V207" s="163">
        <f t="shared" si="209"/>
        <v>0</v>
      </c>
      <c r="W207" s="163">
        <f t="shared" si="209"/>
        <v>0</v>
      </c>
      <c r="X207" s="163">
        <f t="shared" si="209"/>
        <v>0</v>
      </c>
      <c r="Y207" s="163">
        <f t="shared" si="209"/>
        <v>0</v>
      </c>
      <c r="Z207" s="163">
        <f t="shared" si="209"/>
        <v>0</v>
      </c>
      <c r="AA207" s="163">
        <f t="shared" si="209"/>
        <v>0</v>
      </c>
      <c r="AB207" s="163">
        <f t="shared" si="209"/>
        <v>0</v>
      </c>
      <c r="AC207" s="163">
        <f t="shared" si="209"/>
        <v>0</v>
      </c>
      <c r="AD207" s="163">
        <f t="shared" si="209"/>
        <v>0</v>
      </c>
      <c r="AE207" s="163">
        <f t="shared" si="209"/>
        <v>0</v>
      </c>
      <c r="AF207" s="163">
        <f t="shared" si="209"/>
        <v>0</v>
      </c>
      <c r="AG207" s="163">
        <f t="shared" si="209"/>
        <v>0</v>
      </c>
      <c r="AH207" s="163">
        <f t="shared" si="209"/>
        <v>0</v>
      </c>
      <c r="AI207" s="163">
        <f t="shared" si="209"/>
        <v>0</v>
      </c>
      <c r="AJ207" s="163">
        <f t="shared" si="209"/>
        <v>0</v>
      </c>
      <c r="AK207" s="163">
        <f t="shared" si="209"/>
        <v>0</v>
      </c>
      <c r="AL207" s="163">
        <f t="shared" si="209"/>
        <v>0</v>
      </c>
      <c r="AM207" s="163">
        <f t="shared" si="209"/>
        <v>0</v>
      </c>
      <c r="AN207" s="163">
        <f t="shared" si="209"/>
        <v>0</v>
      </c>
      <c r="AO207" s="163">
        <f t="shared" si="209"/>
        <v>0</v>
      </c>
      <c r="AP207" s="163">
        <f t="shared" si="209"/>
        <v>0</v>
      </c>
      <c r="AQ207" s="163">
        <f t="shared" si="209"/>
        <v>0</v>
      </c>
      <c r="AR207" s="163">
        <f t="shared" si="209"/>
        <v>0</v>
      </c>
      <c r="AS207" s="163">
        <f t="shared" si="209"/>
        <v>0</v>
      </c>
      <c r="AT207" s="163">
        <f t="shared" si="209"/>
        <v>0</v>
      </c>
      <c r="AU207" s="163">
        <f t="shared" si="209"/>
        <v>0</v>
      </c>
      <c r="AV207" s="163">
        <f t="shared" si="209"/>
        <v>0</v>
      </c>
      <c r="AW207" s="163">
        <f t="shared" si="194"/>
        <v>0</v>
      </c>
      <c r="AX207" s="59">
        <f ca="1" t="shared" si="202"/>
        <v>0</v>
      </c>
      <c r="AY207" s="29"/>
      <c r="AZ207" s="163">
        <f aca="true" t="shared" si="210" ref="AZ207">SUM(AZ208:AZ210)</f>
        <v>0</v>
      </c>
      <c r="BA207" s="59">
        <f ca="1" t="shared" si="203"/>
        <v>0</v>
      </c>
      <c r="BB207" s="163">
        <f aca="true" t="shared" si="211" ref="BB207">SUM(BB208:BB210)</f>
        <v>0</v>
      </c>
      <c r="BC207" s="59">
        <f ca="1" t="shared" si="204"/>
        <v>0</v>
      </c>
      <c r="BD207" s="163">
        <f aca="true" t="shared" si="212" ref="BD207">SUM(BD208:BD210)</f>
        <v>0</v>
      </c>
      <c r="BE207" s="59">
        <f aca="true" t="shared" si="213" ref="BE207">_xlfn.IFERROR(BD207/BD$213,0)</f>
        <v>0</v>
      </c>
      <c r="BF207" s="163">
        <f aca="true" t="shared" si="214" ref="BF207">SUM(BF208:BF210)</f>
        <v>0</v>
      </c>
      <c r="BG207" s="59">
        <f aca="true" t="shared" si="215" ref="BG207">_xlfn.IFERROR(BF207/BF$213,0)</f>
        <v>0</v>
      </c>
      <c r="BH207" s="29"/>
      <c r="BI207" s="8"/>
      <c r="BJ207" s="8"/>
      <c r="BK207" s="8"/>
      <c r="BL207" s="8"/>
      <c r="BM207" s="8"/>
      <c r="BN207" s="8"/>
      <c r="BO207" s="8"/>
      <c r="BP207" s="8"/>
      <c r="BQ207" s="8"/>
    </row>
    <row r="208" spans="2:69" ht="15">
      <c r="B208" s="287"/>
      <c r="C208" s="180"/>
      <c r="D208" s="331">
        <f>C207+0.1</f>
        <v>18.1</v>
      </c>
      <c r="E208" s="170"/>
      <c r="F208" s="170" t="s">
        <v>198</v>
      </c>
      <c r="G208" s="170"/>
      <c r="H208" s="170"/>
      <c r="I208" s="172">
        <v>0</v>
      </c>
      <c r="J208" s="172">
        <v>0</v>
      </c>
      <c r="K208" s="172">
        <v>0</v>
      </c>
      <c r="L208" s="172">
        <v>0</v>
      </c>
      <c r="M208" s="172">
        <v>0</v>
      </c>
      <c r="N208" s="172">
        <v>0</v>
      </c>
      <c r="O208" s="172">
        <v>0</v>
      </c>
      <c r="P208" s="172">
        <v>0</v>
      </c>
      <c r="Q208" s="172">
        <v>0</v>
      </c>
      <c r="R208" s="172">
        <v>0</v>
      </c>
      <c r="S208" s="172">
        <v>0</v>
      </c>
      <c r="T208" s="172">
        <v>0</v>
      </c>
      <c r="U208" s="172">
        <v>0</v>
      </c>
      <c r="V208" s="172">
        <v>0</v>
      </c>
      <c r="W208" s="172">
        <v>0</v>
      </c>
      <c r="X208" s="172">
        <v>0</v>
      </c>
      <c r="Y208" s="172">
        <v>0</v>
      </c>
      <c r="Z208" s="172">
        <v>0</v>
      </c>
      <c r="AA208" s="172">
        <v>0</v>
      </c>
      <c r="AB208" s="172">
        <v>0</v>
      </c>
      <c r="AC208" s="172">
        <v>0</v>
      </c>
      <c r="AD208" s="172">
        <v>0</v>
      </c>
      <c r="AE208" s="172">
        <v>0</v>
      </c>
      <c r="AF208" s="172">
        <v>0</v>
      </c>
      <c r="AG208" s="172">
        <v>0</v>
      </c>
      <c r="AH208" s="172">
        <v>0</v>
      </c>
      <c r="AI208" s="172">
        <v>0</v>
      </c>
      <c r="AJ208" s="172">
        <v>0</v>
      </c>
      <c r="AK208" s="172">
        <v>0</v>
      </c>
      <c r="AL208" s="172">
        <v>0</v>
      </c>
      <c r="AM208" s="172">
        <v>0</v>
      </c>
      <c r="AN208" s="172">
        <v>0</v>
      </c>
      <c r="AO208" s="172">
        <v>0</v>
      </c>
      <c r="AP208" s="172">
        <v>0</v>
      </c>
      <c r="AQ208" s="172">
        <v>0</v>
      </c>
      <c r="AR208" s="172">
        <v>0</v>
      </c>
      <c r="AS208" s="172">
        <v>0</v>
      </c>
      <c r="AT208" s="172">
        <v>0</v>
      </c>
      <c r="AU208" s="172">
        <v>0</v>
      </c>
      <c r="AV208" s="172">
        <v>0</v>
      </c>
      <c r="AW208" s="163">
        <f t="shared" si="194"/>
        <v>0</v>
      </c>
      <c r="AX208" s="59">
        <f ca="1" t="shared" si="202"/>
        <v>0</v>
      </c>
      <c r="AY208" s="29"/>
      <c r="AZ208" s="172">
        <v>0</v>
      </c>
      <c r="BA208" s="59">
        <f ca="1" t="shared" si="203"/>
        <v>0</v>
      </c>
      <c r="BB208" s="172">
        <v>0</v>
      </c>
      <c r="BC208" s="59">
        <f ca="1" t="shared" si="204"/>
        <v>0</v>
      </c>
      <c r="BD208" s="172">
        <v>0</v>
      </c>
      <c r="BE208" s="59">
        <f aca="true" t="shared" si="216" ref="BE208">_xlfn.IFERROR(BD208/BD$213,0)</f>
        <v>0</v>
      </c>
      <c r="BF208" s="172">
        <v>0</v>
      </c>
      <c r="BG208" s="59">
        <f aca="true" t="shared" si="217" ref="BG208">_xlfn.IFERROR(BF208/BF$213,0)</f>
        <v>0</v>
      </c>
      <c r="BH208" s="29"/>
      <c r="BI208" s="7"/>
      <c r="BJ208" s="7"/>
      <c r="BK208" s="7"/>
      <c r="BL208" s="7"/>
      <c r="BM208" s="7"/>
      <c r="BN208" s="7"/>
      <c r="BO208" s="7"/>
      <c r="BP208" s="7"/>
      <c r="BQ208" s="7"/>
    </row>
    <row r="209" spans="2:69" ht="15">
      <c r="B209" s="287"/>
      <c r="C209" s="180"/>
      <c r="D209" s="331">
        <v>18.2</v>
      </c>
      <c r="E209" s="170"/>
      <c r="F209" s="170" t="s">
        <v>199</v>
      </c>
      <c r="G209" s="170"/>
      <c r="H209" s="170"/>
      <c r="I209" s="172">
        <v>0</v>
      </c>
      <c r="J209" s="172">
        <v>0</v>
      </c>
      <c r="K209" s="172">
        <v>0</v>
      </c>
      <c r="L209" s="172">
        <v>0</v>
      </c>
      <c r="M209" s="172">
        <v>0</v>
      </c>
      <c r="N209" s="172">
        <v>0</v>
      </c>
      <c r="O209" s="172">
        <v>0</v>
      </c>
      <c r="P209" s="172">
        <v>0</v>
      </c>
      <c r="Q209" s="172">
        <v>0</v>
      </c>
      <c r="R209" s="172">
        <v>0</v>
      </c>
      <c r="S209" s="172">
        <v>0</v>
      </c>
      <c r="T209" s="172">
        <v>0</v>
      </c>
      <c r="U209" s="172">
        <v>0</v>
      </c>
      <c r="V209" s="172">
        <v>0</v>
      </c>
      <c r="W209" s="172">
        <v>0</v>
      </c>
      <c r="X209" s="172">
        <v>0</v>
      </c>
      <c r="Y209" s="172">
        <v>0</v>
      </c>
      <c r="Z209" s="172">
        <v>0</v>
      </c>
      <c r="AA209" s="172">
        <v>0</v>
      </c>
      <c r="AB209" s="172">
        <v>0</v>
      </c>
      <c r="AC209" s="172">
        <v>0</v>
      </c>
      <c r="AD209" s="172">
        <v>0</v>
      </c>
      <c r="AE209" s="172">
        <v>0</v>
      </c>
      <c r="AF209" s="172">
        <v>0</v>
      </c>
      <c r="AG209" s="172">
        <v>0</v>
      </c>
      <c r="AH209" s="172">
        <v>0</v>
      </c>
      <c r="AI209" s="172">
        <v>0</v>
      </c>
      <c r="AJ209" s="172">
        <v>0</v>
      </c>
      <c r="AK209" s="172">
        <v>0</v>
      </c>
      <c r="AL209" s="172">
        <v>0</v>
      </c>
      <c r="AM209" s="172">
        <v>0</v>
      </c>
      <c r="AN209" s="172">
        <v>0</v>
      </c>
      <c r="AO209" s="172">
        <v>0</v>
      </c>
      <c r="AP209" s="172">
        <v>0</v>
      </c>
      <c r="AQ209" s="172">
        <v>0</v>
      </c>
      <c r="AR209" s="172">
        <v>0</v>
      </c>
      <c r="AS209" s="172">
        <v>0</v>
      </c>
      <c r="AT209" s="172">
        <v>0</v>
      </c>
      <c r="AU209" s="172">
        <v>0</v>
      </c>
      <c r="AV209" s="172">
        <v>0</v>
      </c>
      <c r="AW209" s="163">
        <f>SUM(I209:AV209)</f>
        <v>0</v>
      </c>
      <c r="AX209" s="59">
        <f ca="1" t="shared" si="202"/>
        <v>0</v>
      </c>
      <c r="AY209" s="29"/>
      <c r="AZ209" s="172">
        <v>0</v>
      </c>
      <c r="BA209" s="59">
        <f ca="1" t="shared" si="203"/>
        <v>0</v>
      </c>
      <c r="BB209" s="172">
        <v>0</v>
      </c>
      <c r="BC209" s="59">
        <f ca="1" t="shared" si="204"/>
        <v>0</v>
      </c>
      <c r="BD209" s="172">
        <v>0</v>
      </c>
      <c r="BE209" s="59">
        <f aca="true" t="shared" si="218" ref="BE209">_xlfn.IFERROR(BD209/BD$213,0)</f>
        <v>0</v>
      </c>
      <c r="BF209" s="172">
        <v>0</v>
      </c>
      <c r="BG209" s="59">
        <f aca="true" t="shared" si="219" ref="BG209">_xlfn.IFERROR(BF209/BF$213,0)</f>
        <v>0</v>
      </c>
      <c r="BH209" s="29"/>
      <c r="BI209" s="8"/>
      <c r="BJ209" s="8"/>
      <c r="BK209" s="8"/>
      <c r="BL209" s="8"/>
      <c r="BM209" s="8"/>
      <c r="BN209" s="8"/>
      <c r="BO209" s="8"/>
      <c r="BP209" s="8"/>
      <c r="BQ209" s="8"/>
    </row>
    <row r="210" spans="2:69" ht="15">
      <c r="B210" s="287"/>
      <c r="C210" s="180"/>
      <c r="D210" s="331">
        <v>18.3</v>
      </c>
      <c r="E210" s="170"/>
      <c r="F210" s="185" t="s">
        <v>200</v>
      </c>
      <c r="G210" s="170"/>
      <c r="H210" s="170"/>
      <c r="I210" s="172">
        <v>0</v>
      </c>
      <c r="J210" s="172">
        <v>0</v>
      </c>
      <c r="K210" s="172">
        <v>0</v>
      </c>
      <c r="L210" s="172">
        <v>0</v>
      </c>
      <c r="M210" s="172">
        <v>0</v>
      </c>
      <c r="N210" s="172">
        <v>0</v>
      </c>
      <c r="O210" s="172">
        <v>0</v>
      </c>
      <c r="P210" s="172">
        <v>0</v>
      </c>
      <c r="Q210" s="172">
        <v>0</v>
      </c>
      <c r="R210" s="172">
        <v>0</v>
      </c>
      <c r="S210" s="172">
        <v>0</v>
      </c>
      <c r="T210" s="172">
        <v>0</v>
      </c>
      <c r="U210" s="172">
        <v>0</v>
      </c>
      <c r="V210" s="172">
        <v>0</v>
      </c>
      <c r="W210" s="172">
        <v>0</v>
      </c>
      <c r="X210" s="172">
        <v>0</v>
      </c>
      <c r="Y210" s="172">
        <v>0</v>
      </c>
      <c r="Z210" s="172">
        <v>0</v>
      </c>
      <c r="AA210" s="172">
        <v>0</v>
      </c>
      <c r="AB210" s="172">
        <v>0</v>
      </c>
      <c r="AC210" s="172">
        <v>0</v>
      </c>
      <c r="AD210" s="172">
        <v>0</v>
      </c>
      <c r="AE210" s="172">
        <v>0</v>
      </c>
      <c r="AF210" s="172">
        <v>0</v>
      </c>
      <c r="AG210" s="172">
        <v>0</v>
      </c>
      <c r="AH210" s="172">
        <v>0</v>
      </c>
      <c r="AI210" s="172">
        <v>0</v>
      </c>
      <c r="AJ210" s="172">
        <v>0</v>
      </c>
      <c r="AK210" s="172">
        <v>0</v>
      </c>
      <c r="AL210" s="172">
        <v>0</v>
      </c>
      <c r="AM210" s="172">
        <v>0</v>
      </c>
      <c r="AN210" s="172">
        <v>0</v>
      </c>
      <c r="AO210" s="172">
        <v>0</v>
      </c>
      <c r="AP210" s="172">
        <v>0</v>
      </c>
      <c r="AQ210" s="172">
        <v>0</v>
      </c>
      <c r="AR210" s="172">
        <v>0</v>
      </c>
      <c r="AS210" s="172">
        <v>0</v>
      </c>
      <c r="AT210" s="172">
        <v>0</v>
      </c>
      <c r="AU210" s="172">
        <v>0</v>
      </c>
      <c r="AV210" s="172">
        <v>0</v>
      </c>
      <c r="AW210" s="163">
        <f t="shared" si="194"/>
        <v>0</v>
      </c>
      <c r="AX210" s="59">
        <f ca="1" t="shared" si="202"/>
        <v>0</v>
      </c>
      <c r="AY210" s="29"/>
      <c r="AZ210" s="172">
        <v>0</v>
      </c>
      <c r="BA210" s="59">
        <f ca="1" t="shared" si="203"/>
        <v>0</v>
      </c>
      <c r="BB210" s="172">
        <v>0</v>
      </c>
      <c r="BC210" s="59">
        <f ca="1" t="shared" si="204"/>
        <v>0</v>
      </c>
      <c r="BD210" s="172">
        <v>0</v>
      </c>
      <c r="BE210" s="59">
        <f aca="true" t="shared" si="220" ref="BE210">_xlfn.IFERROR(BD210/BD$213,0)</f>
        <v>0</v>
      </c>
      <c r="BF210" s="172">
        <v>0</v>
      </c>
      <c r="BG210" s="59">
        <f aca="true" t="shared" si="221" ref="BG210">_xlfn.IFERROR(BF210/BF$213,0)</f>
        <v>0</v>
      </c>
      <c r="BH210" s="29"/>
      <c r="BI210" s="8"/>
      <c r="BJ210" s="8"/>
      <c r="BK210" s="8"/>
      <c r="BL210" s="8"/>
      <c r="BM210" s="8"/>
      <c r="BN210" s="8"/>
      <c r="BO210" s="8"/>
      <c r="BP210" s="8"/>
      <c r="BQ210" s="8"/>
    </row>
    <row r="211" spans="2:69" ht="15">
      <c r="B211" s="287" t="s">
        <v>47</v>
      </c>
      <c r="C211" s="176">
        <f>C207+1</f>
        <v>19</v>
      </c>
      <c r="D211" s="177"/>
      <c r="E211" s="18" t="s">
        <v>201</v>
      </c>
      <c r="F211" s="162"/>
      <c r="G211" s="18"/>
      <c r="H211" s="18"/>
      <c r="I211" s="178">
        <v>0</v>
      </c>
      <c r="J211" s="178">
        <v>0</v>
      </c>
      <c r="K211" s="178">
        <v>0</v>
      </c>
      <c r="L211" s="178">
        <v>0</v>
      </c>
      <c r="M211" s="178">
        <v>0</v>
      </c>
      <c r="N211" s="178">
        <v>0</v>
      </c>
      <c r="O211" s="178">
        <v>0</v>
      </c>
      <c r="P211" s="178">
        <v>0</v>
      </c>
      <c r="Q211" s="178">
        <v>0</v>
      </c>
      <c r="R211" s="178">
        <v>0</v>
      </c>
      <c r="S211" s="178">
        <v>0</v>
      </c>
      <c r="T211" s="178">
        <v>0</v>
      </c>
      <c r="U211" s="178">
        <v>0</v>
      </c>
      <c r="V211" s="178">
        <v>0</v>
      </c>
      <c r="W211" s="178">
        <v>0</v>
      </c>
      <c r="X211" s="178">
        <v>0</v>
      </c>
      <c r="Y211" s="178">
        <v>0</v>
      </c>
      <c r="Z211" s="178">
        <v>0</v>
      </c>
      <c r="AA211" s="178">
        <v>0</v>
      </c>
      <c r="AB211" s="178">
        <v>0</v>
      </c>
      <c r="AC211" s="178">
        <v>0</v>
      </c>
      <c r="AD211" s="178">
        <v>0</v>
      </c>
      <c r="AE211" s="178">
        <v>0</v>
      </c>
      <c r="AF211" s="178">
        <v>0</v>
      </c>
      <c r="AG211" s="178">
        <v>0</v>
      </c>
      <c r="AH211" s="178">
        <v>0</v>
      </c>
      <c r="AI211" s="178">
        <v>0</v>
      </c>
      <c r="AJ211" s="178">
        <v>0</v>
      </c>
      <c r="AK211" s="178">
        <v>0</v>
      </c>
      <c r="AL211" s="178">
        <v>0</v>
      </c>
      <c r="AM211" s="178">
        <v>0</v>
      </c>
      <c r="AN211" s="178">
        <v>0</v>
      </c>
      <c r="AO211" s="178">
        <v>0</v>
      </c>
      <c r="AP211" s="178">
        <v>0</v>
      </c>
      <c r="AQ211" s="178">
        <v>0</v>
      </c>
      <c r="AR211" s="178">
        <v>0</v>
      </c>
      <c r="AS211" s="178">
        <v>0</v>
      </c>
      <c r="AT211" s="178">
        <v>0</v>
      </c>
      <c r="AU211" s="178">
        <v>0</v>
      </c>
      <c r="AV211" s="178">
        <v>0</v>
      </c>
      <c r="AW211" s="163">
        <f>SUM(I211:AV211)</f>
        <v>0</v>
      </c>
      <c r="AX211" s="59">
        <f ca="1" t="shared" si="202"/>
        <v>0</v>
      </c>
      <c r="AY211" s="29"/>
      <c r="AZ211" s="178">
        <v>0</v>
      </c>
      <c r="BA211" s="59">
        <f ca="1" t="shared" si="203"/>
        <v>0</v>
      </c>
      <c r="BB211" s="178">
        <v>0</v>
      </c>
      <c r="BC211" s="59">
        <f ca="1" t="shared" si="204"/>
        <v>0</v>
      </c>
      <c r="BD211" s="178">
        <v>0</v>
      </c>
      <c r="BE211" s="59">
        <f ca="1">_xlfn.IFERROR(BD211/BD$213,0)</f>
        <v>0</v>
      </c>
      <c r="BF211" s="178">
        <v>0</v>
      </c>
      <c r="BG211" s="59">
        <f ca="1">_xlfn.IFERROR(BF211/BF$213,0)</f>
        <v>0</v>
      </c>
      <c r="BH211" s="29"/>
      <c r="BI211" s="7"/>
      <c r="BJ211" s="7"/>
      <c r="BK211" s="7"/>
      <c r="BL211" s="7"/>
      <c r="BM211" s="7"/>
      <c r="BN211" s="7"/>
      <c r="BO211" s="7"/>
      <c r="BP211" s="7"/>
      <c r="BQ211" s="7"/>
    </row>
    <row r="212" spans="2:60" ht="15.75" thickBot="1">
      <c r="B212" s="287" t="s">
        <v>47</v>
      </c>
      <c r="C212" s="186">
        <f>C211+1</f>
        <v>20</v>
      </c>
      <c r="D212" s="187"/>
      <c r="E212" s="188" t="s">
        <v>202</v>
      </c>
      <c r="F212" s="189"/>
      <c r="G212" s="188"/>
      <c r="H212" s="188"/>
      <c r="I212" s="288">
        <v>0</v>
      </c>
      <c r="J212" s="288">
        <v>0</v>
      </c>
      <c r="K212" s="288">
        <v>0</v>
      </c>
      <c r="L212" s="288">
        <v>0</v>
      </c>
      <c r="M212" s="288">
        <v>0</v>
      </c>
      <c r="N212" s="288">
        <v>0</v>
      </c>
      <c r="O212" s="288">
        <v>0</v>
      </c>
      <c r="P212" s="288">
        <v>0</v>
      </c>
      <c r="Q212" s="288">
        <v>0</v>
      </c>
      <c r="R212" s="288">
        <v>0</v>
      </c>
      <c r="S212" s="288">
        <v>0</v>
      </c>
      <c r="T212" s="288">
        <v>0</v>
      </c>
      <c r="U212" s="288">
        <v>0</v>
      </c>
      <c r="V212" s="288">
        <v>0</v>
      </c>
      <c r="W212" s="288">
        <v>0</v>
      </c>
      <c r="X212" s="288">
        <v>0</v>
      </c>
      <c r="Y212" s="288">
        <v>0</v>
      </c>
      <c r="Z212" s="288">
        <v>0</v>
      </c>
      <c r="AA212" s="288">
        <v>0</v>
      </c>
      <c r="AB212" s="288">
        <v>0</v>
      </c>
      <c r="AC212" s="288">
        <v>0</v>
      </c>
      <c r="AD212" s="288">
        <v>0</v>
      </c>
      <c r="AE212" s="288">
        <v>0</v>
      </c>
      <c r="AF212" s="288">
        <v>0</v>
      </c>
      <c r="AG212" s="288">
        <v>0</v>
      </c>
      <c r="AH212" s="288">
        <v>0</v>
      </c>
      <c r="AI212" s="288">
        <v>0</v>
      </c>
      <c r="AJ212" s="288">
        <v>0</v>
      </c>
      <c r="AK212" s="288">
        <v>0</v>
      </c>
      <c r="AL212" s="288">
        <v>0</v>
      </c>
      <c r="AM212" s="288">
        <v>0</v>
      </c>
      <c r="AN212" s="288">
        <v>0</v>
      </c>
      <c r="AO212" s="288">
        <v>0</v>
      </c>
      <c r="AP212" s="288">
        <v>0</v>
      </c>
      <c r="AQ212" s="288">
        <v>0</v>
      </c>
      <c r="AR212" s="288">
        <v>0</v>
      </c>
      <c r="AS212" s="288">
        <v>0</v>
      </c>
      <c r="AT212" s="288">
        <v>0</v>
      </c>
      <c r="AU212" s="288">
        <v>0</v>
      </c>
      <c r="AV212" s="288">
        <v>0</v>
      </c>
      <c r="AW212" s="163">
        <f t="shared" si="194"/>
        <v>0</v>
      </c>
      <c r="AX212" s="59">
        <f ca="1" t="shared" si="202"/>
        <v>0</v>
      </c>
      <c r="AY212" s="29"/>
      <c r="AZ212" s="288">
        <v>0</v>
      </c>
      <c r="BA212" s="59">
        <f ca="1" t="shared" si="203"/>
        <v>0</v>
      </c>
      <c r="BB212" s="288">
        <v>0</v>
      </c>
      <c r="BC212" s="59">
        <f ca="1" t="shared" si="204"/>
        <v>0</v>
      </c>
      <c r="BD212" s="288">
        <v>0</v>
      </c>
      <c r="BE212" s="59">
        <f ca="1">_xlfn.IFERROR(BD212/BD$213,0)</f>
        <v>0</v>
      </c>
      <c r="BF212" s="288">
        <v>0</v>
      </c>
      <c r="BG212" s="59">
        <f ca="1">_xlfn.IFERROR(BF212/BF$213,0)</f>
        <v>0</v>
      </c>
      <c r="BH212" s="29"/>
    </row>
    <row r="213" spans="2:60" ht="15.75" thickBot="1">
      <c r="B213" s="287"/>
      <c r="C213" s="110" t="s">
        <v>203</v>
      </c>
      <c r="D213" s="111"/>
      <c r="E213" s="111"/>
      <c r="F213" s="83"/>
      <c r="G213" s="111"/>
      <c r="H213" s="124"/>
      <c r="I213" s="125">
        <f ca="1">SUMIF($B$13:I212,"a",I13:I212)</f>
        <v>0</v>
      </c>
      <c r="J213" s="125">
        <f ca="1">SUMIF($B$13:J212,"a",J13:J212)</f>
        <v>0</v>
      </c>
      <c r="K213" s="125">
        <f ca="1">SUMIF($B$13:K212,"a",K13:K212)</f>
        <v>0</v>
      </c>
      <c r="L213" s="125">
        <f ca="1">SUMIF($B$13:L212,"a",L13:L212)</f>
        <v>0</v>
      </c>
      <c r="M213" s="125">
        <f ca="1">SUMIF($B$13:M212,"a",M13:M212)</f>
        <v>0</v>
      </c>
      <c r="N213" s="125">
        <f ca="1">SUMIF($B$13:N212,"a",N13:N212)</f>
        <v>0</v>
      </c>
      <c r="O213" s="125">
        <f ca="1">SUMIF($B$13:O212,"a",O13:O212)</f>
        <v>0</v>
      </c>
      <c r="P213" s="125">
        <f ca="1">SUMIF($B$13:P212,"a",P13:P212)</f>
        <v>0</v>
      </c>
      <c r="Q213" s="125">
        <f ca="1">SUMIF($B$13:Q212,"a",Q13:Q212)</f>
        <v>0</v>
      </c>
      <c r="R213" s="125">
        <f ca="1">SUMIF($B$13:R212,"a",R13:R212)</f>
        <v>0</v>
      </c>
      <c r="S213" s="125">
        <f ca="1">SUMIF($B$13:S212,"a",S13:S212)</f>
        <v>0</v>
      </c>
      <c r="T213" s="125">
        <f ca="1">SUMIF($B$13:T212,"a",T13:T212)</f>
        <v>0</v>
      </c>
      <c r="U213" s="125">
        <f ca="1">SUMIF($B$13:U212,"a",U13:U212)</f>
        <v>0</v>
      </c>
      <c r="V213" s="125">
        <f ca="1">SUMIF($B$13:V212,"a",V13:V212)</f>
        <v>0</v>
      </c>
      <c r="W213" s="125">
        <f ca="1">SUMIF($B$13:W212,"a",W13:W212)</f>
        <v>0</v>
      </c>
      <c r="X213" s="125">
        <f ca="1">SUMIF($B$13:X212,"a",X13:X212)</f>
        <v>0</v>
      </c>
      <c r="Y213" s="125">
        <f ca="1">SUMIF($B$13:Y212,"a",Y13:Y212)</f>
        <v>0</v>
      </c>
      <c r="Z213" s="125">
        <f ca="1">SUMIF($B$13:Z212,"a",Z13:Z212)</f>
        <v>0</v>
      </c>
      <c r="AA213" s="125">
        <f ca="1">SUMIF($B$13:AA212,"a",AA13:AA212)</f>
        <v>0</v>
      </c>
      <c r="AB213" s="125">
        <f ca="1">SUMIF($B$13:AB212,"a",AB13:AB212)</f>
        <v>0</v>
      </c>
      <c r="AC213" s="125">
        <f ca="1">SUMIF($B$13:AC212,"a",AC13:AC212)</f>
        <v>0</v>
      </c>
      <c r="AD213" s="125">
        <f ca="1">SUMIF($B$13:AD212,"a",AD13:AD212)</f>
        <v>0</v>
      </c>
      <c r="AE213" s="125">
        <f ca="1">SUMIF($B$13:AE212,"a",AE13:AE212)</f>
        <v>0</v>
      </c>
      <c r="AF213" s="125">
        <f ca="1">SUMIF($B$13:AF212,"a",AF13:AF212)</f>
        <v>0</v>
      </c>
      <c r="AG213" s="125">
        <f ca="1">SUMIF($B$13:AG212,"a",AG13:AG212)</f>
        <v>0</v>
      </c>
      <c r="AH213" s="125">
        <f ca="1">SUMIF($B$13:AH212,"a",AH13:AH212)</f>
        <v>0</v>
      </c>
      <c r="AI213" s="125">
        <f ca="1">SUMIF($B$13:AI212,"a",AI13:AI212)</f>
        <v>0</v>
      </c>
      <c r="AJ213" s="125">
        <f ca="1">SUMIF($B$13:AJ212,"a",AJ13:AJ212)</f>
        <v>0</v>
      </c>
      <c r="AK213" s="125">
        <f ca="1">SUMIF($B$13:AK212,"a",AK13:AK212)</f>
        <v>0</v>
      </c>
      <c r="AL213" s="125">
        <f ca="1">SUMIF($B$13:AL212,"a",AL13:AL212)</f>
        <v>0</v>
      </c>
      <c r="AM213" s="125">
        <f ca="1">SUMIF($B$13:AM212,"a",AM13:AM212)</f>
        <v>0</v>
      </c>
      <c r="AN213" s="125">
        <f ca="1">SUMIF($B$13:AN212,"a",AN13:AN212)</f>
        <v>0</v>
      </c>
      <c r="AO213" s="125">
        <f ca="1">SUMIF($B$13:AO212,"a",AO13:AO212)</f>
        <v>0</v>
      </c>
      <c r="AP213" s="125">
        <f ca="1">SUMIF($B$13:AP212,"a",AP13:AP212)</f>
        <v>0</v>
      </c>
      <c r="AQ213" s="125">
        <f ca="1">SUMIF($B$13:AQ212,"a",AQ13:AQ212)</f>
        <v>0</v>
      </c>
      <c r="AR213" s="125">
        <f ca="1">SUMIF($B$13:AR212,"a",AR13:AR212)</f>
        <v>0</v>
      </c>
      <c r="AS213" s="125">
        <f ca="1">SUMIF($B$13:AS212,"a",AS13:AS212)</f>
        <v>0</v>
      </c>
      <c r="AT213" s="125">
        <f ca="1">SUMIF($B$13:AT212,"a",AT13:AT212)</f>
        <v>0</v>
      </c>
      <c r="AU213" s="125">
        <f ca="1">SUMIF($B$13:AU212,"a",AU13:AU212)</f>
        <v>0</v>
      </c>
      <c r="AV213" s="125">
        <f ca="1">SUMIF($B$13:AV212,"a",AV13:AV212)</f>
        <v>0</v>
      </c>
      <c r="AW213" s="125">
        <f ca="1">SUMIF($B$13:AW212,"a",AW13:AW212)</f>
        <v>0</v>
      </c>
      <c r="AX213" s="335"/>
      <c r="AY213" s="29"/>
      <c r="AZ213" s="125">
        <f ca="1">SUMIF($B$13:AZ212,"a",AZ13:AZ212)</f>
        <v>0</v>
      </c>
      <c r="BA213" s="335"/>
      <c r="BB213" s="125">
        <f ca="1">SUMIF($B$13:BB212,"a",BB13:BB212)</f>
        <v>0</v>
      </c>
      <c r="BC213" s="335"/>
      <c r="BD213" s="125">
        <f ca="1">SUMIF($B$13:BD212,"a",BD13:BD212)</f>
        <v>0</v>
      </c>
      <c r="BE213" s="335"/>
      <c r="BF213" s="125">
        <f ca="1">SUMIF($B$13:BF212,"a",BF13:BF212)</f>
        <v>0</v>
      </c>
      <c r="BG213" s="335"/>
      <c r="BH213" s="29"/>
    </row>
    <row r="214" spans="2:69" ht="15">
      <c r="B214" s="287"/>
      <c r="C214" s="16"/>
      <c r="D214" s="16"/>
      <c r="E214" s="16"/>
      <c r="F214" s="16"/>
      <c r="G214" s="16"/>
      <c r="H214" s="17"/>
      <c r="AW214" s="61"/>
      <c r="AX214" s="58"/>
      <c r="AY214" s="29"/>
      <c r="BA214" s="58"/>
      <c r="BC214" s="58"/>
      <c r="BE214" s="58"/>
      <c r="BG214" s="58"/>
      <c r="BH214" s="29"/>
      <c r="BI214" s="8"/>
      <c r="BJ214" s="8"/>
      <c r="BK214" s="8"/>
      <c r="BL214" s="8"/>
      <c r="BM214" s="8"/>
      <c r="BN214" s="8"/>
      <c r="BO214" s="8"/>
      <c r="BP214" s="8"/>
      <c r="BQ214" s="8"/>
    </row>
    <row r="215" spans="2:69" ht="15">
      <c r="B215" s="287"/>
      <c r="C215" s="67"/>
      <c r="D215" s="16"/>
      <c r="E215" s="38" t="s">
        <v>204</v>
      </c>
      <c r="F215" s="16"/>
      <c r="G215" s="16"/>
      <c r="H215" s="39"/>
      <c r="AW215" s="163">
        <f>SUM(I215:AV215)</f>
        <v>0</v>
      </c>
      <c r="AX215" s="59">
        <f aca="true" t="shared" si="222" ref="AX215:AX246">_xlfn.IFERROR(AW215/$AW$275,0)</f>
        <v>0</v>
      </c>
      <c r="AY215" s="29"/>
      <c r="BA215" s="59">
        <f aca="true" t="shared" si="223" ref="BA215:BA246">_xlfn.IFERROR(AZ215/AZ$275,0)</f>
        <v>0</v>
      </c>
      <c r="BC215" s="59">
        <f aca="true" t="shared" si="224" ref="BC215:BC246">_xlfn.IFERROR(BB215/BB$275,0)</f>
        <v>0</v>
      </c>
      <c r="BE215" s="59">
        <f ca="1">_xlfn.IFERROR(BD215/BD$275,0)</f>
        <v>0</v>
      </c>
      <c r="BG215" s="59">
        <f ca="1">_xlfn.IFERROR(BF215/BF$275,0)</f>
        <v>0</v>
      </c>
      <c r="BH215" s="29"/>
      <c r="BI215" s="8"/>
      <c r="BJ215" s="8"/>
      <c r="BK215" s="8"/>
      <c r="BL215" s="8"/>
      <c r="BM215" s="8"/>
      <c r="BN215" s="8"/>
      <c r="BO215" s="8"/>
      <c r="BP215" s="8"/>
      <c r="BQ215" s="8"/>
    </row>
    <row r="216" spans="2:69" ht="15">
      <c r="B216" s="287" t="s">
        <v>205</v>
      </c>
      <c r="C216" s="253">
        <v>24</v>
      </c>
      <c r="D216" s="254"/>
      <c r="E216" s="241" t="s">
        <v>209</v>
      </c>
      <c r="F216" s="255"/>
      <c r="G216" s="255"/>
      <c r="H216" s="255"/>
      <c r="I216" s="163">
        <f>SUM(I220:I234)</f>
        <v>0</v>
      </c>
      <c r="J216" s="163">
        <f aca="true" t="shared" si="225" ref="J216:AV216">SUM(J220:J234)</f>
        <v>0</v>
      </c>
      <c r="K216" s="163">
        <f t="shared" si="225"/>
        <v>0</v>
      </c>
      <c r="L216" s="163">
        <f t="shared" si="225"/>
        <v>0</v>
      </c>
      <c r="M216" s="163">
        <f t="shared" si="225"/>
        <v>0</v>
      </c>
      <c r="N216" s="163">
        <f t="shared" si="225"/>
        <v>0</v>
      </c>
      <c r="O216" s="163">
        <f t="shared" si="225"/>
        <v>0</v>
      </c>
      <c r="P216" s="163">
        <f t="shared" si="225"/>
        <v>0</v>
      </c>
      <c r="Q216" s="163">
        <f t="shared" si="225"/>
        <v>0</v>
      </c>
      <c r="R216" s="163">
        <f t="shared" si="225"/>
        <v>0</v>
      </c>
      <c r="S216" s="163">
        <f t="shared" si="225"/>
        <v>0</v>
      </c>
      <c r="T216" s="163">
        <f t="shared" si="225"/>
        <v>0</v>
      </c>
      <c r="U216" s="163">
        <f t="shared" si="225"/>
        <v>0</v>
      </c>
      <c r="V216" s="163">
        <f t="shared" si="225"/>
        <v>0</v>
      </c>
      <c r="W216" s="163">
        <f t="shared" si="225"/>
        <v>0</v>
      </c>
      <c r="X216" s="163">
        <f t="shared" si="225"/>
        <v>0</v>
      </c>
      <c r="Y216" s="163">
        <f t="shared" si="225"/>
        <v>0</v>
      </c>
      <c r="Z216" s="163">
        <f t="shared" si="225"/>
        <v>0</v>
      </c>
      <c r="AA216" s="163">
        <f t="shared" si="225"/>
        <v>0</v>
      </c>
      <c r="AB216" s="163">
        <f t="shared" si="225"/>
        <v>0</v>
      </c>
      <c r="AC216" s="163">
        <f t="shared" si="225"/>
        <v>0</v>
      </c>
      <c r="AD216" s="163">
        <f t="shared" si="225"/>
        <v>0</v>
      </c>
      <c r="AE216" s="163">
        <f t="shared" si="225"/>
        <v>0</v>
      </c>
      <c r="AF216" s="163">
        <f t="shared" si="225"/>
        <v>0</v>
      </c>
      <c r="AG216" s="163">
        <f t="shared" si="225"/>
        <v>0</v>
      </c>
      <c r="AH216" s="163">
        <f t="shared" si="225"/>
        <v>0</v>
      </c>
      <c r="AI216" s="163">
        <f t="shared" si="225"/>
        <v>0</v>
      </c>
      <c r="AJ216" s="163">
        <f t="shared" si="225"/>
        <v>0</v>
      </c>
      <c r="AK216" s="163">
        <f t="shared" si="225"/>
        <v>0</v>
      </c>
      <c r="AL216" s="163">
        <f t="shared" si="225"/>
        <v>0</v>
      </c>
      <c r="AM216" s="163">
        <f t="shared" si="225"/>
        <v>0</v>
      </c>
      <c r="AN216" s="163">
        <f t="shared" si="225"/>
        <v>0</v>
      </c>
      <c r="AO216" s="163">
        <f t="shared" si="225"/>
        <v>0</v>
      </c>
      <c r="AP216" s="163">
        <f t="shared" si="225"/>
        <v>0</v>
      </c>
      <c r="AQ216" s="163">
        <f t="shared" si="225"/>
        <v>0</v>
      </c>
      <c r="AR216" s="163">
        <f t="shared" si="225"/>
        <v>0</v>
      </c>
      <c r="AS216" s="163">
        <f t="shared" si="225"/>
        <v>0</v>
      </c>
      <c r="AT216" s="163">
        <f t="shared" si="225"/>
        <v>0</v>
      </c>
      <c r="AU216" s="163">
        <f t="shared" si="225"/>
        <v>0</v>
      </c>
      <c r="AV216" s="163">
        <f t="shared" si="225"/>
        <v>0</v>
      </c>
      <c r="AW216" s="163">
        <f aca="true" t="shared" si="226" ref="AW216:AW265">SUM(I216:AV216)</f>
        <v>0</v>
      </c>
      <c r="AX216" s="59">
        <f ca="1" t="shared" si="222"/>
        <v>0</v>
      </c>
      <c r="AY216" s="29"/>
      <c r="AZ216" s="163">
        <f>SUM(AZ220:AZ234)</f>
        <v>0</v>
      </c>
      <c r="BA216" s="59">
        <f ca="1" t="shared" si="223"/>
        <v>0</v>
      </c>
      <c r="BB216" s="163">
        <f>SUM(BB220:BB234)</f>
        <v>0</v>
      </c>
      <c r="BC216" s="59">
        <f ca="1" t="shared" si="224"/>
        <v>0</v>
      </c>
      <c r="BD216" s="163">
        <f>SUM(BD220:BD234)</f>
        <v>0</v>
      </c>
      <c r="BE216" s="59">
        <f aca="true" t="shared" si="227" ref="BE216">_xlfn.IFERROR(BD216/BD$275,0)</f>
        <v>0</v>
      </c>
      <c r="BF216" s="163">
        <f>SUM(BF220:BF234)</f>
        <v>0</v>
      </c>
      <c r="BG216" s="59">
        <f aca="true" t="shared" si="228" ref="BG216">_xlfn.IFERROR(BF216/BF$275,0)</f>
        <v>0</v>
      </c>
      <c r="BH216" s="29"/>
      <c r="BI216" s="8"/>
      <c r="BJ216" s="8"/>
      <c r="BK216" s="8"/>
      <c r="BL216" s="8"/>
      <c r="BM216" s="8"/>
      <c r="BN216" s="8"/>
      <c r="BO216" s="8"/>
      <c r="BP216" s="8"/>
      <c r="BQ216" s="8"/>
    </row>
    <row r="217" spans="2:69" ht="15">
      <c r="B217" s="287" t="s">
        <v>205</v>
      </c>
      <c r="C217" s="176">
        <f>C216+1</f>
        <v>25</v>
      </c>
      <c r="D217" s="177"/>
      <c r="E217" s="18" t="s">
        <v>210</v>
      </c>
      <c r="F217" s="18"/>
      <c r="G217" s="18"/>
      <c r="H217" s="18"/>
      <c r="I217" s="163">
        <f aca="true" t="shared" si="229" ref="I217:AV217">SUM(I218:I219)</f>
        <v>0</v>
      </c>
      <c r="J217" s="163">
        <f t="shared" si="229"/>
        <v>0</v>
      </c>
      <c r="K217" s="163">
        <f t="shared" si="229"/>
        <v>0</v>
      </c>
      <c r="L217" s="163">
        <f t="shared" si="229"/>
        <v>0</v>
      </c>
      <c r="M217" s="163">
        <f t="shared" si="229"/>
        <v>0</v>
      </c>
      <c r="N217" s="163">
        <f t="shared" si="229"/>
        <v>0</v>
      </c>
      <c r="O217" s="163">
        <f t="shared" si="229"/>
        <v>0</v>
      </c>
      <c r="P217" s="163">
        <f t="shared" si="229"/>
        <v>0</v>
      </c>
      <c r="Q217" s="163">
        <f t="shared" si="229"/>
        <v>0</v>
      </c>
      <c r="R217" s="163">
        <f t="shared" si="229"/>
        <v>0</v>
      </c>
      <c r="S217" s="163">
        <f t="shared" si="229"/>
        <v>0</v>
      </c>
      <c r="T217" s="163">
        <f t="shared" si="229"/>
        <v>0</v>
      </c>
      <c r="U217" s="163">
        <f t="shared" si="229"/>
        <v>0</v>
      </c>
      <c r="V217" s="163">
        <f t="shared" si="229"/>
        <v>0</v>
      </c>
      <c r="W217" s="163">
        <f t="shared" si="229"/>
        <v>0</v>
      </c>
      <c r="X217" s="163">
        <f t="shared" si="229"/>
        <v>0</v>
      </c>
      <c r="Y217" s="163">
        <f t="shared" si="229"/>
        <v>0</v>
      </c>
      <c r="Z217" s="163">
        <f t="shared" si="229"/>
        <v>0</v>
      </c>
      <c r="AA217" s="163">
        <f t="shared" si="229"/>
        <v>0</v>
      </c>
      <c r="AB217" s="163">
        <f t="shared" si="229"/>
        <v>0</v>
      </c>
      <c r="AC217" s="163">
        <f t="shared" si="229"/>
        <v>0</v>
      </c>
      <c r="AD217" s="163">
        <f t="shared" si="229"/>
        <v>0</v>
      </c>
      <c r="AE217" s="163">
        <f t="shared" si="229"/>
        <v>0</v>
      </c>
      <c r="AF217" s="163">
        <f t="shared" si="229"/>
        <v>0</v>
      </c>
      <c r="AG217" s="163">
        <f t="shared" si="229"/>
        <v>0</v>
      </c>
      <c r="AH217" s="163">
        <f t="shared" si="229"/>
        <v>0</v>
      </c>
      <c r="AI217" s="163">
        <f t="shared" si="229"/>
        <v>0</v>
      </c>
      <c r="AJ217" s="163">
        <f t="shared" si="229"/>
        <v>0</v>
      </c>
      <c r="AK217" s="163">
        <f t="shared" si="229"/>
        <v>0</v>
      </c>
      <c r="AL217" s="163">
        <f t="shared" si="229"/>
        <v>0</v>
      </c>
      <c r="AM217" s="163">
        <f t="shared" si="229"/>
        <v>0</v>
      </c>
      <c r="AN217" s="163">
        <f t="shared" si="229"/>
        <v>0</v>
      </c>
      <c r="AO217" s="163">
        <f t="shared" si="229"/>
        <v>0</v>
      </c>
      <c r="AP217" s="163">
        <f t="shared" si="229"/>
        <v>0</v>
      </c>
      <c r="AQ217" s="163">
        <f t="shared" si="229"/>
        <v>0</v>
      </c>
      <c r="AR217" s="163">
        <f t="shared" si="229"/>
        <v>0</v>
      </c>
      <c r="AS217" s="163">
        <f t="shared" si="229"/>
        <v>0</v>
      </c>
      <c r="AT217" s="163">
        <f t="shared" si="229"/>
        <v>0</v>
      </c>
      <c r="AU217" s="163">
        <f t="shared" si="229"/>
        <v>0</v>
      </c>
      <c r="AV217" s="163">
        <f t="shared" si="229"/>
        <v>0</v>
      </c>
      <c r="AW217" s="163">
        <f aca="true" t="shared" si="230" ref="AW217:AW219">SUM(I217:AV217)</f>
        <v>0</v>
      </c>
      <c r="AX217" s="59">
        <f ca="1" t="shared" si="222"/>
        <v>0</v>
      </c>
      <c r="AY217" s="29"/>
      <c r="AZ217" s="163">
        <f>SUM(AZ218:AZ219)</f>
        <v>0</v>
      </c>
      <c r="BA217" s="59">
        <f ca="1" t="shared" si="223"/>
        <v>0</v>
      </c>
      <c r="BB217" s="163">
        <f>SUM(BB218:BB219)</f>
        <v>0</v>
      </c>
      <c r="BC217" s="59">
        <f ca="1" t="shared" si="224"/>
        <v>0</v>
      </c>
      <c r="BD217" s="163">
        <f>SUM(BD218:BD219)</f>
        <v>0</v>
      </c>
      <c r="BE217" s="59">
        <f ca="1">_xlfn.IFERROR(BD217/BD$275,0)</f>
        <v>0</v>
      </c>
      <c r="BF217" s="163">
        <f>SUM(BF218:BF219)</f>
        <v>0</v>
      </c>
      <c r="BG217" s="59">
        <f ca="1">_xlfn.IFERROR(BF217/BF$275,0)</f>
        <v>0</v>
      </c>
      <c r="BH217" s="29"/>
      <c r="BI217" s="8"/>
      <c r="BJ217" s="8"/>
      <c r="BK217" s="8"/>
      <c r="BL217" s="8"/>
      <c r="BM217" s="8"/>
      <c r="BN217" s="8"/>
      <c r="BO217" s="8"/>
      <c r="BP217" s="8"/>
      <c r="BQ217" s="8"/>
    </row>
    <row r="218" spans="2:69" ht="15">
      <c r="B218" s="287"/>
      <c r="C218" s="180"/>
      <c r="D218" s="181" t="str">
        <f>C217&amp;".2"</f>
        <v>25.2</v>
      </c>
      <c r="E218" s="170" t="s">
        <v>653</v>
      </c>
      <c r="G218" s="170"/>
      <c r="H218" s="170"/>
      <c r="I218" s="263">
        <v>0</v>
      </c>
      <c r="J218" s="263">
        <v>0</v>
      </c>
      <c r="K218" s="263">
        <v>0</v>
      </c>
      <c r="L218" s="263">
        <v>0</v>
      </c>
      <c r="M218" s="263">
        <v>0</v>
      </c>
      <c r="N218" s="263">
        <v>0</v>
      </c>
      <c r="O218" s="263">
        <v>0</v>
      </c>
      <c r="P218" s="263">
        <v>0</v>
      </c>
      <c r="Q218" s="263">
        <v>0</v>
      </c>
      <c r="R218" s="263">
        <v>0</v>
      </c>
      <c r="S218" s="263">
        <v>0</v>
      </c>
      <c r="T218" s="263">
        <v>0</v>
      </c>
      <c r="U218" s="263">
        <v>0</v>
      </c>
      <c r="V218" s="263">
        <v>0</v>
      </c>
      <c r="W218" s="263">
        <v>0</v>
      </c>
      <c r="X218" s="263">
        <v>0</v>
      </c>
      <c r="Y218" s="263">
        <v>0</v>
      </c>
      <c r="Z218" s="263">
        <v>0</v>
      </c>
      <c r="AA218" s="263">
        <v>0</v>
      </c>
      <c r="AB218" s="263">
        <v>0</v>
      </c>
      <c r="AC218" s="263">
        <v>0</v>
      </c>
      <c r="AD218" s="263">
        <v>0</v>
      </c>
      <c r="AE218" s="263">
        <v>0</v>
      </c>
      <c r="AF218" s="263">
        <v>0</v>
      </c>
      <c r="AG218" s="263">
        <v>0</v>
      </c>
      <c r="AH218" s="263">
        <v>0</v>
      </c>
      <c r="AI218" s="263">
        <v>0</v>
      </c>
      <c r="AJ218" s="263">
        <v>0</v>
      </c>
      <c r="AK218" s="263">
        <v>0</v>
      </c>
      <c r="AL218" s="263">
        <v>0</v>
      </c>
      <c r="AM218" s="263">
        <v>0</v>
      </c>
      <c r="AN218" s="263">
        <v>0</v>
      </c>
      <c r="AO218" s="263">
        <v>0</v>
      </c>
      <c r="AP218" s="263">
        <v>0</v>
      </c>
      <c r="AQ218" s="263">
        <v>0</v>
      </c>
      <c r="AR218" s="263">
        <v>0</v>
      </c>
      <c r="AS218" s="263">
        <v>0</v>
      </c>
      <c r="AT218" s="263">
        <v>0</v>
      </c>
      <c r="AU218" s="263">
        <v>0</v>
      </c>
      <c r="AV218" s="263">
        <v>0</v>
      </c>
      <c r="AW218" s="163">
        <f t="shared" si="230"/>
        <v>0</v>
      </c>
      <c r="AX218" s="59">
        <f ca="1" t="shared" si="222"/>
        <v>0</v>
      </c>
      <c r="AY218" s="29"/>
      <c r="AZ218" s="263">
        <v>0</v>
      </c>
      <c r="BA218" s="59">
        <f ca="1" t="shared" si="223"/>
        <v>0</v>
      </c>
      <c r="BB218" s="263">
        <v>0</v>
      </c>
      <c r="BC218" s="59">
        <f ca="1" t="shared" si="224"/>
        <v>0</v>
      </c>
      <c r="BD218" s="263">
        <v>0</v>
      </c>
      <c r="BE218" s="59">
        <f aca="true" t="shared" si="231" ref="BE218:BE219">_xlfn.IFERROR(BD218/BD$275,0)</f>
        <v>0</v>
      </c>
      <c r="BF218" s="263">
        <v>0</v>
      </c>
      <c r="BG218" s="59">
        <f aca="true" t="shared" si="232" ref="BG218:BG219">_xlfn.IFERROR(BF218/BF$275,0)</f>
        <v>0</v>
      </c>
      <c r="BH218" s="29"/>
      <c r="BI218" s="8"/>
      <c r="BJ218" s="8"/>
      <c r="BK218" s="8"/>
      <c r="BL218" s="8"/>
      <c r="BM218" s="8"/>
      <c r="BN218" s="8"/>
      <c r="BO218" s="8"/>
      <c r="BP218" s="8"/>
      <c r="BQ218" s="8"/>
    </row>
    <row r="219" spans="2:69" ht="15">
      <c r="B219" s="287"/>
      <c r="C219" s="180"/>
      <c r="D219" s="181" t="str">
        <f>C217&amp;".3"</f>
        <v>25.3</v>
      </c>
      <c r="E219" s="170" t="s">
        <v>654</v>
      </c>
      <c r="G219" s="170"/>
      <c r="H219" s="170"/>
      <c r="I219" s="263">
        <v>0</v>
      </c>
      <c r="J219" s="263">
        <v>0</v>
      </c>
      <c r="K219" s="263">
        <v>0</v>
      </c>
      <c r="L219" s="263">
        <v>0</v>
      </c>
      <c r="M219" s="263">
        <v>0</v>
      </c>
      <c r="N219" s="263">
        <v>0</v>
      </c>
      <c r="O219" s="263">
        <v>0</v>
      </c>
      <c r="P219" s="263">
        <v>0</v>
      </c>
      <c r="Q219" s="263">
        <v>0</v>
      </c>
      <c r="R219" s="263">
        <v>0</v>
      </c>
      <c r="S219" s="263">
        <v>0</v>
      </c>
      <c r="T219" s="263">
        <v>0</v>
      </c>
      <c r="U219" s="263">
        <v>0</v>
      </c>
      <c r="V219" s="263">
        <v>0</v>
      </c>
      <c r="W219" s="263">
        <v>0</v>
      </c>
      <c r="X219" s="263">
        <v>0</v>
      </c>
      <c r="Y219" s="263">
        <v>0</v>
      </c>
      <c r="Z219" s="263">
        <v>0</v>
      </c>
      <c r="AA219" s="263">
        <v>0</v>
      </c>
      <c r="AB219" s="263">
        <v>0</v>
      </c>
      <c r="AC219" s="263">
        <v>0</v>
      </c>
      <c r="AD219" s="263">
        <v>0</v>
      </c>
      <c r="AE219" s="263">
        <v>0</v>
      </c>
      <c r="AF219" s="263">
        <v>0</v>
      </c>
      <c r="AG219" s="263">
        <v>0</v>
      </c>
      <c r="AH219" s="263">
        <v>0</v>
      </c>
      <c r="AI219" s="263">
        <v>0</v>
      </c>
      <c r="AJ219" s="263">
        <v>0</v>
      </c>
      <c r="AK219" s="263">
        <v>0</v>
      </c>
      <c r="AL219" s="263">
        <v>0</v>
      </c>
      <c r="AM219" s="263">
        <v>0</v>
      </c>
      <c r="AN219" s="263">
        <v>0</v>
      </c>
      <c r="AO219" s="263">
        <v>0</v>
      </c>
      <c r="AP219" s="263">
        <v>0</v>
      </c>
      <c r="AQ219" s="263">
        <v>0</v>
      </c>
      <c r="AR219" s="263">
        <v>0</v>
      </c>
      <c r="AS219" s="263">
        <v>0</v>
      </c>
      <c r="AT219" s="263">
        <v>0</v>
      </c>
      <c r="AU219" s="263">
        <v>0</v>
      </c>
      <c r="AV219" s="263">
        <v>0</v>
      </c>
      <c r="AW219" s="163">
        <f t="shared" si="230"/>
        <v>0</v>
      </c>
      <c r="AX219" s="59">
        <f ca="1" t="shared" si="222"/>
        <v>0</v>
      </c>
      <c r="AY219" s="29"/>
      <c r="AZ219" s="263">
        <v>0</v>
      </c>
      <c r="BA219" s="59">
        <f ca="1" t="shared" si="223"/>
        <v>0</v>
      </c>
      <c r="BB219" s="263">
        <v>0</v>
      </c>
      <c r="BC219" s="59">
        <f ca="1" t="shared" si="224"/>
        <v>0</v>
      </c>
      <c r="BD219" s="263">
        <v>0</v>
      </c>
      <c r="BE219" s="59">
        <f ca="1" t="shared" si="231"/>
        <v>0</v>
      </c>
      <c r="BF219" s="263">
        <v>0</v>
      </c>
      <c r="BG219" s="59">
        <f ca="1" t="shared" si="232"/>
        <v>0</v>
      </c>
      <c r="BH219" s="29"/>
      <c r="BI219" s="8"/>
      <c r="BJ219" s="8"/>
      <c r="BK219" s="8"/>
      <c r="BL219" s="8"/>
      <c r="BM219" s="8"/>
      <c r="BN219" s="8"/>
      <c r="BO219" s="8"/>
      <c r="BP219" s="8"/>
      <c r="BQ219" s="8"/>
    </row>
    <row r="220" spans="2:69" ht="15">
      <c r="B220" s="287" t="s">
        <v>205</v>
      </c>
      <c r="C220" s="253">
        <f>C217+1</f>
        <v>26</v>
      </c>
      <c r="D220" s="256"/>
      <c r="E220" s="241" t="s">
        <v>211</v>
      </c>
      <c r="F220" s="241"/>
      <c r="G220" s="241"/>
      <c r="H220" s="241"/>
      <c r="I220" s="163">
        <f>SUM(I221:I235)</f>
        <v>0</v>
      </c>
      <c r="J220" s="163">
        <f aca="true" t="shared" si="233" ref="J220:AV220">SUM(J221:J235)</f>
        <v>0</v>
      </c>
      <c r="K220" s="163">
        <f t="shared" si="233"/>
        <v>0</v>
      </c>
      <c r="L220" s="163">
        <f t="shared" si="233"/>
        <v>0</v>
      </c>
      <c r="M220" s="163">
        <f t="shared" si="233"/>
        <v>0</v>
      </c>
      <c r="N220" s="163">
        <f t="shared" si="233"/>
        <v>0</v>
      </c>
      <c r="O220" s="163">
        <f t="shared" si="233"/>
        <v>0</v>
      </c>
      <c r="P220" s="163">
        <f t="shared" si="233"/>
        <v>0</v>
      </c>
      <c r="Q220" s="163">
        <f t="shared" si="233"/>
        <v>0</v>
      </c>
      <c r="R220" s="163">
        <f t="shared" si="233"/>
        <v>0</v>
      </c>
      <c r="S220" s="163">
        <f t="shared" si="233"/>
        <v>0</v>
      </c>
      <c r="T220" s="163">
        <f t="shared" si="233"/>
        <v>0</v>
      </c>
      <c r="U220" s="163">
        <f t="shared" si="233"/>
        <v>0</v>
      </c>
      <c r="V220" s="163">
        <f t="shared" si="233"/>
        <v>0</v>
      </c>
      <c r="W220" s="163">
        <f t="shared" si="233"/>
        <v>0</v>
      </c>
      <c r="X220" s="163">
        <f t="shared" si="233"/>
        <v>0</v>
      </c>
      <c r="Y220" s="163">
        <f t="shared" si="233"/>
        <v>0</v>
      </c>
      <c r="Z220" s="163">
        <f t="shared" si="233"/>
        <v>0</v>
      </c>
      <c r="AA220" s="163">
        <f t="shared" si="233"/>
        <v>0</v>
      </c>
      <c r="AB220" s="163">
        <f t="shared" si="233"/>
        <v>0</v>
      </c>
      <c r="AC220" s="163">
        <f t="shared" si="233"/>
        <v>0</v>
      </c>
      <c r="AD220" s="163">
        <f t="shared" si="233"/>
        <v>0</v>
      </c>
      <c r="AE220" s="163">
        <f t="shared" si="233"/>
        <v>0</v>
      </c>
      <c r="AF220" s="163">
        <f t="shared" si="233"/>
        <v>0</v>
      </c>
      <c r="AG220" s="163">
        <f t="shared" si="233"/>
        <v>0</v>
      </c>
      <c r="AH220" s="163">
        <f t="shared" si="233"/>
        <v>0</v>
      </c>
      <c r="AI220" s="163">
        <f t="shared" si="233"/>
        <v>0</v>
      </c>
      <c r="AJ220" s="163">
        <f t="shared" si="233"/>
        <v>0</v>
      </c>
      <c r="AK220" s="163">
        <f t="shared" si="233"/>
        <v>0</v>
      </c>
      <c r="AL220" s="163">
        <f t="shared" si="233"/>
        <v>0</v>
      </c>
      <c r="AM220" s="163">
        <f t="shared" si="233"/>
        <v>0</v>
      </c>
      <c r="AN220" s="163">
        <f t="shared" si="233"/>
        <v>0</v>
      </c>
      <c r="AO220" s="163">
        <f t="shared" si="233"/>
        <v>0</v>
      </c>
      <c r="AP220" s="163">
        <f t="shared" si="233"/>
        <v>0</v>
      </c>
      <c r="AQ220" s="163">
        <f t="shared" si="233"/>
        <v>0</v>
      </c>
      <c r="AR220" s="163">
        <f t="shared" si="233"/>
        <v>0</v>
      </c>
      <c r="AS220" s="163">
        <f t="shared" si="233"/>
        <v>0</v>
      </c>
      <c r="AT220" s="163">
        <f t="shared" si="233"/>
        <v>0</v>
      </c>
      <c r="AU220" s="163">
        <f t="shared" si="233"/>
        <v>0</v>
      </c>
      <c r="AV220" s="163">
        <f t="shared" si="233"/>
        <v>0</v>
      </c>
      <c r="AW220" s="163">
        <f t="shared" si="226"/>
        <v>0</v>
      </c>
      <c r="AX220" s="59">
        <f ca="1" t="shared" si="222"/>
        <v>0</v>
      </c>
      <c r="AY220" s="29"/>
      <c r="AZ220" s="163">
        <f aca="true" t="shared" si="234" ref="AZ220">SUM(AZ221:AZ235)</f>
        <v>0</v>
      </c>
      <c r="BA220" s="59">
        <f ca="1" t="shared" si="223"/>
        <v>0</v>
      </c>
      <c r="BB220" s="163">
        <f aca="true" t="shared" si="235" ref="BB220">SUM(BB221:BB235)</f>
        <v>0</v>
      </c>
      <c r="BC220" s="59">
        <f ca="1" t="shared" si="224"/>
        <v>0</v>
      </c>
      <c r="BD220" s="163">
        <f aca="true" t="shared" si="236" ref="BD220">SUM(BD221:BD235)</f>
        <v>0</v>
      </c>
      <c r="BE220" s="59">
        <f aca="true" t="shared" si="237" ref="BE220">_xlfn.IFERROR(BD220/BD$275,0)</f>
        <v>0</v>
      </c>
      <c r="BF220" s="163">
        <f aca="true" t="shared" si="238" ref="BF220">SUM(BF221:BF235)</f>
        <v>0</v>
      </c>
      <c r="BG220" s="59">
        <f aca="true" t="shared" si="239" ref="BG220">_xlfn.IFERROR(BF220/BF$275,0)</f>
        <v>0</v>
      </c>
      <c r="BH220" s="29"/>
      <c r="BI220" s="8"/>
      <c r="BJ220" s="8"/>
      <c r="BK220" s="8"/>
      <c r="BL220" s="8"/>
      <c r="BM220" s="8"/>
      <c r="BN220" s="8"/>
      <c r="BO220" s="8"/>
      <c r="BP220" s="8"/>
      <c r="BQ220" s="8"/>
    </row>
    <row r="221" spans="2:69" ht="15">
      <c r="B221" s="287"/>
      <c r="C221" s="180"/>
      <c r="D221" s="181" t="str">
        <f>C220&amp;".1"</f>
        <v>26.1</v>
      </c>
      <c r="E221" s="170" t="s">
        <v>212</v>
      </c>
      <c r="G221" s="170"/>
      <c r="H221" s="170"/>
      <c r="I221" s="263">
        <v>0</v>
      </c>
      <c r="J221" s="263">
        <v>0</v>
      </c>
      <c r="K221" s="263">
        <v>0</v>
      </c>
      <c r="L221" s="263">
        <v>0</v>
      </c>
      <c r="M221" s="263">
        <v>0</v>
      </c>
      <c r="N221" s="263">
        <v>0</v>
      </c>
      <c r="O221" s="263">
        <v>0</v>
      </c>
      <c r="P221" s="263">
        <v>0</v>
      </c>
      <c r="Q221" s="263">
        <v>0</v>
      </c>
      <c r="R221" s="263">
        <v>0</v>
      </c>
      <c r="S221" s="263">
        <v>0</v>
      </c>
      <c r="T221" s="263">
        <v>0</v>
      </c>
      <c r="U221" s="263">
        <v>0</v>
      </c>
      <c r="V221" s="263">
        <v>0</v>
      </c>
      <c r="W221" s="263">
        <v>0</v>
      </c>
      <c r="X221" s="263">
        <v>0</v>
      </c>
      <c r="Y221" s="263">
        <v>0</v>
      </c>
      <c r="Z221" s="263">
        <v>0</v>
      </c>
      <c r="AA221" s="263">
        <v>0</v>
      </c>
      <c r="AB221" s="263">
        <v>0</v>
      </c>
      <c r="AC221" s="263">
        <v>0</v>
      </c>
      <c r="AD221" s="263">
        <v>0</v>
      </c>
      <c r="AE221" s="263">
        <v>0</v>
      </c>
      <c r="AF221" s="263">
        <v>0</v>
      </c>
      <c r="AG221" s="263">
        <v>0</v>
      </c>
      <c r="AH221" s="263">
        <v>0</v>
      </c>
      <c r="AI221" s="263">
        <v>0</v>
      </c>
      <c r="AJ221" s="263">
        <v>0</v>
      </c>
      <c r="AK221" s="263">
        <v>0</v>
      </c>
      <c r="AL221" s="263">
        <v>0</v>
      </c>
      <c r="AM221" s="263">
        <v>0</v>
      </c>
      <c r="AN221" s="263">
        <v>0</v>
      </c>
      <c r="AO221" s="263">
        <v>0</v>
      </c>
      <c r="AP221" s="263">
        <v>0</v>
      </c>
      <c r="AQ221" s="263">
        <v>0</v>
      </c>
      <c r="AR221" s="263">
        <v>0</v>
      </c>
      <c r="AS221" s="263">
        <v>0</v>
      </c>
      <c r="AT221" s="263">
        <v>0</v>
      </c>
      <c r="AU221" s="263">
        <v>0</v>
      </c>
      <c r="AV221" s="263">
        <v>0</v>
      </c>
      <c r="AW221" s="163">
        <f t="shared" si="226"/>
        <v>0</v>
      </c>
      <c r="AX221" s="59">
        <f ca="1" t="shared" si="222"/>
        <v>0</v>
      </c>
      <c r="AY221" s="29"/>
      <c r="AZ221" s="263">
        <v>0</v>
      </c>
      <c r="BA221" s="59">
        <f ca="1" t="shared" si="223"/>
        <v>0</v>
      </c>
      <c r="BB221" s="263">
        <v>0</v>
      </c>
      <c r="BC221" s="59">
        <f ca="1" t="shared" si="224"/>
        <v>0</v>
      </c>
      <c r="BD221" s="263">
        <v>0</v>
      </c>
      <c r="BE221" s="59">
        <f aca="true" t="shared" si="240" ref="BE221">_xlfn.IFERROR(BD221/BD$275,0)</f>
        <v>0</v>
      </c>
      <c r="BF221" s="263">
        <v>0</v>
      </c>
      <c r="BG221" s="59">
        <f aca="true" t="shared" si="241" ref="BG221">_xlfn.IFERROR(BF221/BF$275,0)</f>
        <v>0</v>
      </c>
      <c r="BH221" s="29"/>
      <c r="BI221" s="8"/>
      <c r="BJ221" s="8"/>
      <c r="BK221" s="8"/>
      <c r="BL221" s="8"/>
      <c r="BM221" s="8"/>
      <c r="BN221" s="8"/>
      <c r="BO221" s="8"/>
      <c r="BP221" s="8"/>
      <c r="BQ221" s="8"/>
    </row>
    <row r="222" spans="2:69" ht="15">
      <c r="B222" s="287"/>
      <c r="C222" s="180"/>
      <c r="D222" s="181" t="str">
        <f>C220&amp;".2"</f>
        <v>26.2</v>
      </c>
      <c r="E222" s="170" t="s">
        <v>213</v>
      </c>
      <c r="G222" s="170"/>
      <c r="H222" s="170"/>
      <c r="I222" s="263">
        <v>0</v>
      </c>
      <c r="J222" s="263">
        <v>0</v>
      </c>
      <c r="K222" s="263">
        <v>0</v>
      </c>
      <c r="L222" s="263">
        <v>0</v>
      </c>
      <c r="M222" s="263">
        <v>0</v>
      </c>
      <c r="N222" s="263">
        <v>0</v>
      </c>
      <c r="O222" s="263">
        <v>0</v>
      </c>
      <c r="P222" s="263">
        <v>0</v>
      </c>
      <c r="Q222" s="263">
        <v>0</v>
      </c>
      <c r="R222" s="263">
        <v>0</v>
      </c>
      <c r="S222" s="263">
        <v>0</v>
      </c>
      <c r="T222" s="263">
        <v>0</v>
      </c>
      <c r="U222" s="263">
        <v>0</v>
      </c>
      <c r="V222" s="263">
        <v>0</v>
      </c>
      <c r="W222" s="263">
        <v>0</v>
      </c>
      <c r="X222" s="263">
        <v>0</v>
      </c>
      <c r="Y222" s="263">
        <v>0</v>
      </c>
      <c r="Z222" s="263">
        <v>0</v>
      </c>
      <c r="AA222" s="263">
        <v>0</v>
      </c>
      <c r="AB222" s="263">
        <v>0</v>
      </c>
      <c r="AC222" s="263">
        <v>0</v>
      </c>
      <c r="AD222" s="263">
        <v>0</v>
      </c>
      <c r="AE222" s="263">
        <v>0</v>
      </c>
      <c r="AF222" s="263">
        <v>0</v>
      </c>
      <c r="AG222" s="263">
        <v>0</v>
      </c>
      <c r="AH222" s="263">
        <v>0</v>
      </c>
      <c r="AI222" s="263">
        <v>0</v>
      </c>
      <c r="AJ222" s="263">
        <v>0</v>
      </c>
      <c r="AK222" s="263">
        <v>0</v>
      </c>
      <c r="AL222" s="263">
        <v>0</v>
      </c>
      <c r="AM222" s="263">
        <v>0</v>
      </c>
      <c r="AN222" s="263">
        <v>0</v>
      </c>
      <c r="AO222" s="263">
        <v>0</v>
      </c>
      <c r="AP222" s="263">
        <v>0</v>
      </c>
      <c r="AQ222" s="263">
        <v>0</v>
      </c>
      <c r="AR222" s="263">
        <v>0</v>
      </c>
      <c r="AS222" s="263">
        <v>0</v>
      </c>
      <c r="AT222" s="263">
        <v>0</v>
      </c>
      <c r="AU222" s="263">
        <v>0</v>
      </c>
      <c r="AV222" s="263">
        <v>0</v>
      </c>
      <c r="AW222" s="163">
        <f t="shared" si="226"/>
        <v>0</v>
      </c>
      <c r="AX222" s="59">
        <f ca="1" t="shared" si="222"/>
        <v>0</v>
      </c>
      <c r="AY222" s="29"/>
      <c r="AZ222" s="263">
        <v>0</v>
      </c>
      <c r="BA222" s="59">
        <f ca="1" t="shared" si="223"/>
        <v>0</v>
      </c>
      <c r="BB222" s="263">
        <v>0</v>
      </c>
      <c r="BC222" s="59">
        <f ca="1" t="shared" si="224"/>
        <v>0</v>
      </c>
      <c r="BD222" s="263">
        <v>0</v>
      </c>
      <c r="BE222" s="59">
        <f aca="true" t="shared" si="242" ref="BE222">_xlfn.IFERROR(BD222/BD$275,0)</f>
        <v>0</v>
      </c>
      <c r="BF222" s="263">
        <v>0</v>
      </c>
      <c r="BG222" s="59">
        <f aca="true" t="shared" si="243" ref="BG222">_xlfn.IFERROR(BF222/BF$275,0)</f>
        <v>0</v>
      </c>
      <c r="BH222" s="29"/>
      <c r="BI222" s="7"/>
      <c r="BJ222" s="7"/>
      <c r="BK222" s="7"/>
      <c r="BL222" s="7"/>
      <c r="BM222" s="7"/>
      <c r="BN222" s="7"/>
      <c r="BO222" s="7"/>
      <c r="BP222" s="7"/>
      <c r="BQ222" s="7"/>
    </row>
    <row r="223" spans="2:69" ht="15">
      <c r="B223" s="287"/>
      <c r="C223" s="180"/>
      <c r="D223" s="181" t="str">
        <f>C220&amp;".3"</f>
        <v>26.3</v>
      </c>
      <c r="E223" s="201" t="s">
        <v>214</v>
      </c>
      <c r="G223" s="170"/>
      <c r="H223" s="170"/>
      <c r="I223" s="263">
        <v>0</v>
      </c>
      <c r="J223" s="263">
        <v>0</v>
      </c>
      <c r="K223" s="263">
        <v>0</v>
      </c>
      <c r="L223" s="263">
        <v>0</v>
      </c>
      <c r="M223" s="263">
        <v>0</v>
      </c>
      <c r="N223" s="263">
        <v>0</v>
      </c>
      <c r="O223" s="263">
        <v>0</v>
      </c>
      <c r="P223" s="263">
        <v>0</v>
      </c>
      <c r="Q223" s="263">
        <v>0</v>
      </c>
      <c r="R223" s="263">
        <v>0</v>
      </c>
      <c r="S223" s="263">
        <v>0</v>
      </c>
      <c r="T223" s="263">
        <v>0</v>
      </c>
      <c r="U223" s="263">
        <v>0</v>
      </c>
      <c r="V223" s="263">
        <v>0</v>
      </c>
      <c r="W223" s="263">
        <v>0</v>
      </c>
      <c r="X223" s="263">
        <v>0</v>
      </c>
      <c r="Y223" s="263">
        <v>0</v>
      </c>
      <c r="Z223" s="263">
        <v>0</v>
      </c>
      <c r="AA223" s="263">
        <v>0</v>
      </c>
      <c r="AB223" s="263">
        <v>0</v>
      </c>
      <c r="AC223" s="263">
        <v>0</v>
      </c>
      <c r="AD223" s="263">
        <v>0</v>
      </c>
      <c r="AE223" s="263">
        <v>0</v>
      </c>
      <c r="AF223" s="263">
        <v>0</v>
      </c>
      <c r="AG223" s="263">
        <v>0</v>
      </c>
      <c r="AH223" s="263">
        <v>0</v>
      </c>
      <c r="AI223" s="263">
        <v>0</v>
      </c>
      <c r="AJ223" s="263">
        <v>0</v>
      </c>
      <c r="AK223" s="263">
        <v>0</v>
      </c>
      <c r="AL223" s="263">
        <v>0</v>
      </c>
      <c r="AM223" s="263">
        <v>0</v>
      </c>
      <c r="AN223" s="263">
        <v>0</v>
      </c>
      <c r="AO223" s="263">
        <v>0</v>
      </c>
      <c r="AP223" s="263">
        <v>0</v>
      </c>
      <c r="AQ223" s="263">
        <v>0</v>
      </c>
      <c r="AR223" s="263">
        <v>0</v>
      </c>
      <c r="AS223" s="263">
        <v>0</v>
      </c>
      <c r="AT223" s="263">
        <v>0</v>
      </c>
      <c r="AU223" s="263">
        <v>0</v>
      </c>
      <c r="AV223" s="263">
        <v>0</v>
      </c>
      <c r="AW223" s="163">
        <f t="shared" si="226"/>
        <v>0</v>
      </c>
      <c r="AX223" s="59">
        <f ca="1" t="shared" si="222"/>
        <v>0</v>
      </c>
      <c r="AY223" s="29"/>
      <c r="AZ223" s="263">
        <v>0</v>
      </c>
      <c r="BA223" s="59">
        <f ca="1" t="shared" si="223"/>
        <v>0</v>
      </c>
      <c r="BB223" s="263">
        <v>0</v>
      </c>
      <c r="BC223" s="59">
        <f ca="1" t="shared" si="224"/>
        <v>0</v>
      </c>
      <c r="BD223" s="263">
        <v>0</v>
      </c>
      <c r="BE223" s="59">
        <f aca="true" t="shared" si="244" ref="BE223">_xlfn.IFERROR(BD223/BD$275,0)</f>
        <v>0</v>
      </c>
      <c r="BF223" s="263">
        <v>0</v>
      </c>
      <c r="BG223" s="59">
        <f aca="true" t="shared" si="245" ref="BG223">_xlfn.IFERROR(BF223/BF$275,0)</f>
        <v>0</v>
      </c>
      <c r="BH223" s="29"/>
      <c r="BI223" s="8"/>
      <c r="BJ223" s="8"/>
      <c r="BK223" s="8"/>
      <c r="BL223" s="8"/>
      <c r="BM223" s="8"/>
      <c r="BN223" s="8"/>
      <c r="BO223" s="8"/>
      <c r="BP223" s="8"/>
      <c r="BQ223" s="8"/>
    </row>
    <row r="224" spans="2:69" ht="15">
      <c r="B224" s="287"/>
      <c r="C224" s="180"/>
      <c r="D224" s="181" t="str">
        <f>C220&amp;".4"</f>
        <v>26.4</v>
      </c>
      <c r="E224" s="201" t="s">
        <v>215</v>
      </c>
      <c r="G224" s="170"/>
      <c r="H224" s="170"/>
      <c r="I224" s="263">
        <v>0</v>
      </c>
      <c r="J224" s="263">
        <v>0</v>
      </c>
      <c r="K224" s="263">
        <v>0</v>
      </c>
      <c r="L224" s="263">
        <v>0</v>
      </c>
      <c r="M224" s="263">
        <v>0</v>
      </c>
      <c r="N224" s="263">
        <v>0</v>
      </c>
      <c r="O224" s="263">
        <v>0</v>
      </c>
      <c r="P224" s="263">
        <v>0</v>
      </c>
      <c r="Q224" s="263">
        <v>0</v>
      </c>
      <c r="R224" s="263">
        <v>0</v>
      </c>
      <c r="S224" s="263">
        <v>0</v>
      </c>
      <c r="T224" s="263">
        <v>0</v>
      </c>
      <c r="U224" s="263">
        <v>0</v>
      </c>
      <c r="V224" s="263">
        <v>0</v>
      </c>
      <c r="W224" s="263">
        <v>0</v>
      </c>
      <c r="X224" s="263">
        <v>0</v>
      </c>
      <c r="Y224" s="263">
        <v>0</v>
      </c>
      <c r="Z224" s="263">
        <v>0</v>
      </c>
      <c r="AA224" s="263">
        <v>0</v>
      </c>
      <c r="AB224" s="263">
        <v>0</v>
      </c>
      <c r="AC224" s="263">
        <v>0</v>
      </c>
      <c r="AD224" s="263">
        <v>0</v>
      </c>
      <c r="AE224" s="263">
        <v>0</v>
      </c>
      <c r="AF224" s="263">
        <v>0</v>
      </c>
      <c r="AG224" s="263">
        <v>0</v>
      </c>
      <c r="AH224" s="263">
        <v>0</v>
      </c>
      <c r="AI224" s="263">
        <v>0</v>
      </c>
      <c r="AJ224" s="263">
        <v>0</v>
      </c>
      <c r="AK224" s="263">
        <v>0</v>
      </c>
      <c r="AL224" s="263">
        <v>0</v>
      </c>
      <c r="AM224" s="263">
        <v>0</v>
      </c>
      <c r="AN224" s="263">
        <v>0</v>
      </c>
      <c r="AO224" s="263">
        <v>0</v>
      </c>
      <c r="AP224" s="263">
        <v>0</v>
      </c>
      <c r="AQ224" s="263">
        <v>0</v>
      </c>
      <c r="AR224" s="263">
        <v>0</v>
      </c>
      <c r="AS224" s="263">
        <v>0</v>
      </c>
      <c r="AT224" s="263">
        <v>0</v>
      </c>
      <c r="AU224" s="263">
        <v>0</v>
      </c>
      <c r="AV224" s="263">
        <v>0</v>
      </c>
      <c r="AW224" s="163">
        <f t="shared" si="226"/>
        <v>0</v>
      </c>
      <c r="AX224" s="59">
        <f ca="1" t="shared" si="222"/>
        <v>0</v>
      </c>
      <c r="AY224" s="29"/>
      <c r="AZ224" s="263">
        <v>0</v>
      </c>
      <c r="BA224" s="59">
        <f ca="1" t="shared" si="223"/>
        <v>0</v>
      </c>
      <c r="BB224" s="263">
        <v>0</v>
      </c>
      <c r="BC224" s="59">
        <f ca="1" t="shared" si="224"/>
        <v>0</v>
      </c>
      <c r="BD224" s="263">
        <v>0</v>
      </c>
      <c r="BE224" s="59">
        <f aca="true" t="shared" si="246" ref="BE224">_xlfn.IFERROR(BD224/BD$275,0)</f>
        <v>0</v>
      </c>
      <c r="BF224" s="263">
        <v>0</v>
      </c>
      <c r="BG224" s="59">
        <f aca="true" t="shared" si="247" ref="BG224">_xlfn.IFERROR(BF224/BF$275,0)</f>
        <v>0</v>
      </c>
      <c r="BH224" s="29"/>
      <c r="BI224" s="8"/>
      <c r="BJ224" s="8"/>
      <c r="BK224" s="8"/>
      <c r="BL224" s="8"/>
      <c r="BM224" s="8"/>
      <c r="BN224" s="8"/>
      <c r="BO224" s="8"/>
      <c r="BP224" s="8"/>
      <c r="BQ224" s="8"/>
    </row>
    <row r="225" spans="2:69" ht="15">
      <c r="B225" s="287"/>
      <c r="C225" s="180"/>
      <c r="D225" s="181" t="str">
        <f>C220&amp;".5"</f>
        <v>26.5</v>
      </c>
      <c r="E225" s="201" t="s">
        <v>217</v>
      </c>
      <c r="G225" s="170"/>
      <c r="H225" s="170"/>
      <c r="I225" s="263">
        <v>0</v>
      </c>
      <c r="J225" s="263">
        <v>0</v>
      </c>
      <c r="K225" s="263">
        <v>0</v>
      </c>
      <c r="L225" s="263">
        <v>0</v>
      </c>
      <c r="M225" s="263">
        <v>0</v>
      </c>
      <c r="N225" s="263">
        <v>0</v>
      </c>
      <c r="O225" s="263">
        <v>0</v>
      </c>
      <c r="P225" s="263">
        <v>0</v>
      </c>
      <c r="Q225" s="263">
        <v>0</v>
      </c>
      <c r="R225" s="263">
        <v>0</v>
      </c>
      <c r="S225" s="263">
        <v>0</v>
      </c>
      <c r="T225" s="263">
        <v>0</v>
      </c>
      <c r="U225" s="263">
        <v>0</v>
      </c>
      <c r="V225" s="263">
        <v>0</v>
      </c>
      <c r="W225" s="263">
        <v>0</v>
      </c>
      <c r="X225" s="263">
        <v>0</v>
      </c>
      <c r="Y225" s="263">
        <v>0</v>
      </c>
      <c r="Z225" s="263">
        <v>0</v>
      </c>
      <c r="AA225" s="263">
        <v>0</v>
      </c>
      <c r="AB225" s="263">
        <v>0</v>
      </c>
      <c r="AC225" s="263">
        <v>0</v>
      </c>
      <c r="AD225" s="263">
        <v>0</v>
      </c>
      <c r="AE225" s="263">
        <v>0</v>
      </c>
      <c r="AF225" s="263">
        <v>0</v>
      </c>
      <c r="AG225" s="263">
        <v>0</v>
      </c>
      <c r="AH225" s="263">
        <v>0</v>
      </c>
      <c r="AI225" s="263">
        <v>0</v>
      </c>
      <c r="AJ225" s="263">
        <v>0</v>
      </c>
      <c r="AK225" s="263">
        <v>0</v>
      </c>
      <c r="AL225" s="263">
        <v>0</v>
      </c>
      <c r="AM225" s="263">
        <v>0</v>
      </c>
      <c r="AN225" s="263">
        <v>0</v>
      </c>
      <c r="AO225" s="263">
        <v>0</v>
      </c>
      <c r="AP225" s="263">
        <v>0</v>
      </c>
      <c r="AQ225" s="263">
        <v>0</v>
      </c>
      <c r="AR225" s="263">
        <v>0</v>
      </c>
      <c r="AS225" s="263">
        <v>0</v>
      </c>
      <c r="AT225" s="263">
        <v>0</v>
      </c>
      <c r="AU225" s="263">
        <v>0</v>
      </c>
      <c r="AV225" s="263">
        <v>0</v>
      </c>
      <c r="AW225" s="163">
        <f t="shared" si="226"/>
        <v>0</v>
      </c>
      <c r="AX225" s="59">
        <f ca="1" t="shared" si="222"/>
        <v>0</v>
      </c>
      <c r="AY225" s="29"/>
      <c r="AZ225" s="263">
        <v>0</v>
      </c>
      <c r="BA225" s="59">
        <f ca="1" t="shared" si="223"/>
        <v>0</v>
      </c>
      <c r="BB225" s="263">
        <v>0</v>
      </c>
      <c r="BC225" s="59">
        <f ca="1" t="shared" si="224"/>
        <v>0</v>
      </c>
      <c r="BD225" s="263">
        <v>0</v>
      </c>
      <c r="BE225" s="59">
        <f aca="true" t="shared" si="248" ref="BE225">_xlfn.IFERROR(BD225/BD$275,0)</f>
        <v>0</v>
      </c>
      <c r="BF225" s="263">
        <v>0</v>
      </c>
      <c r="BG225" s="59">
        <f aca="true" t="shared" si="249" ref="BG225">_xlfn.IFERROR(BF225/BF$275,0)</f>
        <v>0</v>
      </c>
      <c r="BH225" s="29"/>
      <c r="BI225" s="8"/>
      <c r="BJ225" s="8"/>
      <c r="BK225" s="8"/>
      <c r="BL225" s="8"/>
      <c r="BM225" s="8"/>
      <c r="BN225" s="8"/>
      <c r="BO225" s="8"/>
      <c r="BP225" s="8"/>
      <c r="BQ225" s="8"/>
    </row>
    <row r="226" spans="2:69" ht="15">
      <c r="B226" s="287"/>
      <c r="C226" s="180"/>
      <c r="D226" s="181" t="str">
        <f>C220&amp;".6"</f>
        <v>26.6</v>
      </c>
      <c r="E226" s="201" t="s">
        <v>218</v>
      </c>
      <c r="G226" s="170"/>
      <c r="H226" s="170"/>
      <c r="I226" s="263">
        <v>0</v>
      </c>
      <c r="J226" s="263">
        <v>0</v>
      </c>
      <c r="K226" s="263">
        <v>0</v>
      </c>
      <c r="L226" s="263">
        <v>0</v>
      </c>
      <c r="M226" s="263">
        <v>0</v>
      </c>
      <c r="N226" s="263">
        <v>0</v>
      </c>
      <c r="O226" s="263">
        <v>0</v>
      </c>
      <c r="P226" s="263">
        <v>0</v>
      </c>
      <c r="Q226" s="263">
        <v>0</v>
      </c>
      <c r="R226" s="263">
        <v>0</v>
      </c>
      <c r="S226" s="263">
        <v>0</v>
      </c>
      <c r="T226" s="263">
        <v>0</v>
      </c>
      <c r="U226" s="263">
        <v>0</v>
      </c>
      <c r="V226" s="263">
        <v>0</v>
      </c>
      <c r="W226" s="263">
        <v>0</v>
      </c>
      <c r="X226" s="263">
        <v>0</v>
      </c>
      <c r="Y226" s="263">
        <v>0</v>
      </c>
      <c r="Z226" s="263">
        <v>0</v>
      </c>
      <c r="AA226" s="263">
        <v>0</v>
      </c>
      <c r="AB226" s="263">
        <v>0</v>
      </c>
      <c r="AC226" s="263">
        <v>0</v>
      </c>
      <c r="AD226" s="263">
        <v>0</v>
      </c>
      <c r="AE226" s="263">
        <v>0</v>
      </c>
      <c r="AF226" s="263">
        <v>0</v>
      </c>
      <c r="AG226" s="263">
        <v>0</v>
      </c>
      <c r="AH226" s="263">
        <v>0</v>
      </c>
      <c r="AI226" s="263">
        <v>0</v>
      </c>
      <c r="AJ226" s="263">
        <v>0</v>
      </c>
      <c r="AK226" s="263">
        <v>0</v>
      </c>
      <c r="AL226" s="263">
        <v>0</v>
      </c>
      <c r="AM226" s="263">
        <v>0</v>
      </c>
      <c r="AN226" s="263">
        <v>0</v>
      </c>
      <c r="AO226" s="263">
        <v>0</v>
      </c>
      <c r="AP226" s="263">
        <v>0</v>
      </c>
      <c r="AQ226" s="263">
        <v>0</v>
      </c>
      <c r="AR226" s="263">
        <v>0</v>
      </c>
      <c r="AS226" s="263">
        <v>0</v>
      </c>
      <c r="AT226" s="263">
        <v>0</v>
      </c>
      <c r="AU226" s="263">
        <v>0</v>
      </c>
      <c r="AV226" s="263">
        <v>0</v>
      </c>
      <c r="AW226" s="163">
        <f t="shared" si="226"/>
        <v>0</v>
      </c>
      <c r="AX226" s="59">
        <f ca="1" t="shared" si="222"/>
        <v>0</v>
      </c>
      <c r="AY226" s="29"/>
      <c r="AZ226" s="263">
        <v>0</v>
      </c>
      <c r="BA226" s="59">
        <f ca="1" t="shared" si="223"/>
        <v>0</v>
      </c>
      <c r="BB226" s="263">
        <v>0</v>
      </c>
      <c r="BC226" s="59">
        <f ca="1" t="shared" si="224"/>
        <v>0</v>
      </c>
      <c r="BD226" s="263">
        <v>0</v>
      </c>
      <c r="BE226" s="59">
        <f aca="true" t="shared" si="250" ref="BE226">_xlfn.IFERROR(BD226/BD$275,0)</f>
        <v>0</v>
      </c>
      <c r="BF226" s="263">
        <v>0</v>
      </c>
      <c r="BG226" s="59">
        <f aca="true" t="shared" si="251" ref="BG226">_xlfn.IFERROR(BF226/BF$275,0)</f>
        <v>0</v>
      </c>
      <c r="BH226" s="29"/>
      <c r="BI226" s="8"/>
      <c r="BJ226" s="8"/>
      <c r="BK226" s="8"/>
      <c r="BL226" s="8"/>
      <c r="BM226" s="8"/>
      <c r="BN226" s="8"/>
      <c r="BO226" s="8"/>
      <c r="BP226" s="8"/>
      <c r="BQ226" s="8"/>
    </row>
    <row r="227" spans="2:69" ht="15">
      <c r="B227" s="287"/>
      <c r="C227" s="180"/>
      <c r="D227" s="181" t="str">
        <f>C220&amp;".7"</f>
        <v>26.7</v>
      </c>
      <c r="E227" s="170" t="s">
        <v>219</v>
      </c>
      <c r="G227" s="170"/>
      <c r="H227" s="170"/>
      <c r="I227" s="263">
        <v>0</v>
      </c>
      <c r="J227" s="263">
        <v>0</v>
      </c>
      <c r="K227" s="263">
        <v>0</v>
      </c>
      <c r="L227" s="263">
        <v>0</v>
      </c>
      <c r="M227" s="263">
        <v>0</v>
      </c>
      <c r="N227" s="263">
        <v>0</v>
      </c>
      <c r="O227" s="263">
        <v>0</v>
      </c>
      <c r="P227" s="263">
        <v>0</v>
      </c>
      <c r="Q227" s="263">
        <v>0</v>
      </c>
      <c r="R227" s="263">
        <v>0</v>
      </c>
      <c r="S227" s="263">
        <v>0</v>
      </c>
      <c r="T227" s="263">
        <v>0</v>
      </c>
      <c r="U227" s="263">
        <v>0</v>
      </c>
      <c r="V227" s="263">
        <v>0</v>
      </c>
      <c r="W227" s="263">
        <v>0</v>
      </c>
      <c r="X227" s="263">
        <v>0</v>
      </c>
      <c r="Y227" s="263">
        <v>0</v>
      </c>
      <c r="Z227" s="263">
        <v>0</v>
      </c>
      <c r="AA227" s="263">
        <v>0</v>
      </c>
      <c r="AB227" s="263">
        <v>0</v>
      </c>
      <c r="AC227" s="263">
        <v>0</v>
      </c>
      <c r="AD227" s="263">
        <v>0</v>
      </c>
      <c r="AE227" s="263">
        <v>0</v>
      </c>
      <c r="AF227" s="263">
        <v>0</v>
      </c>
      <c r="AG227" s="263">
        <v>0</v>
      </c>
      <c r="AH227" s="263">
        <v>0</v>
      </c>
      <c r="AI227" s="263">
        <v>0</v>
      </c>
      <c r="AJ227" s="263">
        <v>0</v>
      </c>
      <c r="AK227" s="263">
        <v>0</v>
      </c>
      <c r="AL227" s="263">
        <v>0</v>
      </c>
      <c r="AM227" s="263">
        <v>0</v>
      </c>
      <c r="AN227" s="263">
        <v>0</v>
      </c>
      <c r="AO227" s="263">
        <v>0</v>
      </c>
      <c r="AP227" s="263">
        <v>0</v>
      </c>
      <c r="AQ227" s="263">
        <v>0</v>
      </c>
      <c r="AR227" s="263">
        <v>0</v>
      </c>
      <c r="AS227" s="263">
        <v>0</v>
      </c>
      <c r="AT227" s="263">
        <v>0</v>
      </c>
      <c r="AU227" s="263">
        <v>0</v>
      </c>
      <c r="AV227" s="263">
        <v>0</v>
      </c>
      <c r="AW227" s="163">
        <f t="shared" si="226"/>
        <v>0</v>
      </c>
      <c r="AX227" s="59">
        <f ca="1" t="shared" si="222"/>
        <v>0</v>
      </c>
      <c r="AY227" s="29"/>
      <c r="AZ227" s="263">
        <v>0</v>
      </c>
      <c r="BA227" s="59">
        <f ca="1" t="shared" si="223"/>
        <v>0</v>
      </c>
      <c r="BB227" s="263">
        <v>0</v>
      </c>
      <c r="BC227" s="59">
        <f ca="1" t="shared" si="224"/>
        <v>0</v>
      </c>
      <c r="BD227" s="263">
        <v>0</v>
      </c>
      <c r="BE227" s="59">
        <f aca="true" t="shared" si="252" ref="BE227">_xlfn.IFERROR(BD227/BD$275,0)</f>
        <v>0</v>
      </c>
      <c r="BF227" s="263">
        <v>0</v>
      </c>
      <c r="BG227" s="59">
        <f aca="true" t="shared" si="253" ref="BG227">_xlfn.IFERROR(BF227/BF$275,0)</f>
        <v>0</v>
      </c>
      <c r="BH227" s="29"/>
      <c r="BI227" s="8"/>
      <c r="BJ227" s="8"/>
      <c r="BK227" s="8"/>
      <c r="BL227" s="8"/>
      <c r="BM227" s="8"/>
      <c r="BN227" s="8"/>
      <c r="BO227" s="8"/>
      <c r="BP227" s="8"/>
      <c r="BQ227" s="8"/>
    </row>
    <row r="228" spans="2:69" ht="15">
      <c r="B228" s="287"/>
      <c r="C228" s="180"/>
      <c r="D228" s="181" t="str">
        <f>C220&amp;".8"</f>
        <v>26.8</v>
      </c>
      <c r="E228" s="170" t="s">
        <v>220</v>
      </c>
      <c r="G228" s="170"/>
      <c r="H228" s="170"/>
      <c r="I228" s="263">
        <v>0</v>
      </c>
      <c r="J228" s="263">
        <v>0</v>
      </c>
      <c r="K228" s="263">
        <v>0</v>
      </c>
      <c r="L228" s="263">
        <v>0</v>
      </c>
      <c r="M228" s="263">
        <v>0</v>
      </c>
      <c r="N228" s="263">
        <v>0</v>
      </c>
      <c r="O228" s="263">
        <v>0</v>
      </c>
      <c r="P228" s="263">
        <v>0</v>
      </c>
      <c r="Q228" s="263">
        <v>0</v>
      </c>
      <c r="R228" s="263">
        <v>0</v>
      </c>
      <c r="S228" s="263">
        <v>0</v>
      </c>
      <c r="T228" s="263">
        <v>0</v>
      </c>
      <c r="U228" s="263">
        <v>0</v>
      </c>
      <c r="V228" s="263">
        <v>0</v>
      </c>
      <c r="W228" s="263">
        <v>0</v>
      </c>
      <c r="X228" s="263">
        <v>0</v>
      </c>
      <c r="Y228" s="263">
        <v>0</v>
      </c>
      <c r="Z228" s="263">
        <v>0</v>
      </c>
      <c r="AA228" s="263">
        <v>0</v>
      </c>
      <c r="AB228" s="263">
        <v>0</v>
      </c>
      <c r="AC228" s="263">
        <v>0</v>
      </c>
      <c r="AD228" s="263">
        <v>0</v>
      </c>
      <c r="AE228" s="263">
        <v>0</v>
      </c>
      <c r="AF228" s="263">
        <v>0</v>
      </c>
      <c r="AG228" s="263">
        <v>0</v>
      </c>
      <c r="AH228" s="263">
        <v>0</v>
      </c>
      <c r="AI228" s="263">
        <v>0</v>
      </c>
      <c r="AJ228" s="263">
        <v>0</v>
      </c>
      <c r="AK228" s="263">
        <v>0</v>
      </c>
      <c r="AL228" s="263">
        <v>0</v>
      </c>
      <c r="AM228" s="263">
        <v>0</v>
      </c>
      <c r="AN228" s="263">
        <v>0</v>
      </c>
      <c r="AO228" s="263">
        <v>0</v>
      </c>
      <c r="AP228" s="263">
        <v>0</v>
      </c>
      <c r="AQ228" s="263">
        <v>0</v>
      </c>
      <c r="AR228" s="263">
        <v>0</v>
      </c>
      <c r="AS228" s="263">
        <v>0</v>
      </c>
      <c r="AT228" s="263">
        <v>0</v>
      </c>
      <c r="AU228" s="263">
        <v>0</v>
      </c>
      <c r="AV228" s="263">
        <v>0</v>
      </c>
      <c r="AW228" s="163">
        <f t="shared" si="226"/>
        <v>0</v>
      </c>
      <c r="AX228" s="59">
        <f ca="1" t="shared" si="222"/>
        <v>0</v>
      </c>
      <c r="AY228" s="29"/>
      <c r="AZ228" s="263">
        <v>0</v>
      </c>
      <c r="BA228" s="59">
        <f ca="1" t="shared" si="223"/>
        <v>0</v>
      </c>
      <c r="BB228" s="263">
        <v>0</v>
      </c>
      <c r="BC228" s="59">
        <f ca="1" t="shared" si="224"/>
        <v>0</v>
      </c>
      <c r="BD228" s="263">
        <v>0</v>
      </c>
      <c r="BE228" s="59">
        <f aca="true" t="shared" si="254" ref="BE228">_xlfn.IFERROR(BD228/BD$275,0)</f>
        <v>0</v>
      </c>
      <c r="BF228" s="263">
        <v>0</v>
      </c>
      <c r="BG228" s="59">
        <f aca="true" t="shared" si="255" ref="BG228">_xlfn.IFERROR(BF228/BF$275,0)</f>
        <v>0</v>
      </c>
      <c r="BH228" s="29"/>
      <c r="BI228" s="8"/>
      <c r="BJ228" s="8"/>
      <c r="BK228" s="8"/>
      <c r="BL228" s="8"/>
      <c r="BM228" s="8"/>
      <c r="BN228" s="8"/>
      <c r="BO228" s="8"/>
      <c r="BP228" s="8"/>
      <c r="BQ228" s="8"/>
    </row>
    <row r="229" spans="2:69" ht="15">
      <c r="B229" s="287"/>
      <c r="C229" s="180"/>
      <c r="D229" s="181" t="str">
        <f>C220&amp;".9"</f>
        <v>26.9</v>
      </c>
      <c r="E229" s="170" t="s">
        <v>221</v>
      </c>
      <c r="G229" s="170"/>
      <c r="H229" s="170"/>
      <c r="I229" s="263">
        <v>0</v>
      </c>
      <c r="J229" s="263">
        <v>0</v>
      </c>
      <c r="K229" s="263">
        <v>0</v>
      </c>
      <c r="L229" s="263">
        <v>0</v>
      </c>
      <c r="M229" s="263">
        <v>0</v>
      </c>
      <c r="N229" s="263">
        <v>0</v>
      </c>
      <c r="O229" s="263">
        <v>0</v>
      </c>
      <c r="P229" s="263">
        <v>0</v>
      </c>
      <c r="Q229" s="263">
        <v>0</v>
      </c>
      <c r="R229" s="263">
        <v>0</v>
      </c>
      <c r="S229" s="263">
        <v>0</v>
      </c>
      <c r="T229" s="263">
        <v>0</v>
      </c>
      <c r="U229" s="263">
        <v>0</v>
      </c>
      <c r="V229" s="263">
        <v>0</v>
      </c>
      <c r="W229" s="263">
        <v>0</v>
      </c>
      <c r="X229" s="263">
        <v>0</v>
      </c>
      <c r="Y229" s="263">
        <v>0</v>
      </c>
      <c r="Z229" s="263">
        <v>0</v>
      </c>
      <c r="AA229" s="263">
        <v>0</v>
      </c>
      <c r="AB229" s="263">
        <v>0</v>
      </c>
      <c r="AC229" s="263">
        <v>0</v>
      </c>
      <c r="AD229" s="263">
        <v>0</v>
      </c>
      <c r="AE229" s="263">
        <v>0</v>
      </c>
      <c r="AF229" s="263">
        <v>0</v>
      </c>
      <c r="AG229" s="263">
        <v>0</v>
      </c>
      <c r="AH229" s="263">
        <v>0</v>
      </c>
      <c r="AI229" s="263">
        <v>0</v>
      </c>
      <c r="AJ229" s="263">
        <v>0</v>
      </c>
      <c r="AK229" s="263">
        <v>0</v>
      </c>
      <c r="AL229" s="263">
        <v>0</v>
      </c>
      <c r="AM229" s="263">
        <v>0</v>
      </c>
      <c r="AN229" s="263">
        <v>0</v>
      </c>
      <c r="AO229" s="263">
        <v>0</v>
      </c>
      <c r="AP229" s="263">
        <v>0</v>
      </c>
      <c r="AQ229" s="263">
        <v>0</v>
      </c>
      <c r="AR229" s="263">
        <v>0</v>
      </c>
      <c r="AS229" s="263">
        <v>0</v>
      </c>
      <c r="AT229" s="263">
        <v>0</v>
      </c>
      <c r="AU229" s="263">
        <v>0</v>
      </c>
      <c r="AV229" s="263">
        <v>0</v>
      </c>
      <c r="AW229" s="163">
        <f t="shared" si="226"/>
        <v>0</v>
      </c>
      <c r="AX229" s="59">
        <f ca="1" t="shared" si="222"/>
        <v>0</v>
      </c>
      <c r="AY229" s="29"/>
      <c r="AZ229" s="263">
        <v>0</v>
      </c>
      <c r="BA229" s="59">
        <f ca="1" t="shared" si="223"/>
        <v>0</v>
      </c>
      <c r="BB229" s="263">
        <v>0</v>
      </c>
      <c r="BC229" s="59">
        <f ca="1" t="shared" si="224"/>
        <v>0</v>
      </c>
      <c r="BD229" s="263">
        <v>0</v>
      </c>
      <c r="BE229" s="59">
        <f aca="true" t="shared" si="256" ref="BE229">_xlfn.IFERROR(BD229/BD$275,0)</f>
        <v>0</v>
      </c>
      <c r="BF229" s="263">
        <v>0</v>
      </c>
      <c r="BG229" s="59">
        <f aca="true" t="shared" si="257" ref="BG229">_xlfn.IFERROR(BF229/BF$275,0)</f>
        <v>0</v>
      </c>
      <c r="BH229" s="29"/>
      <c r="BI229" s="8"/>
      <c r="BJ229" s="8"/>
      <c r="BK229" s="8"/>
      <c r="BL229" s="8"/>
      <c r="BM229" s="8"/>
      <c r="BN229" s="8"/>
      <c r="BO229" s="8"/>
      <c r="BP229" s="8"/>
      <c r="BQ229" s="8"/>
    </row>
    <row r="230" spans="2:69" ht="15">
      <c r="B230" s="287"/>
      <c r="C230" s="180"/>
      <c r="D230" s="181" t="str">
        <f>C220&amp;".10"</f>
        <v>26.10</v>
      </c>
      <c r="E230" s="170" t="s">
        <v>222</v>
      </c>
      <c r="G230" s="170"/>
      <c r="H230" s="170"/>
      <c r="I230" s="263">
        <v>0</v>
      </c>
      <c r="J230" s="263">
        <v>0</v>
      </c>
      <c r="K230" s="263">
        <v>0</v>
      </c>
      <c r="L230" s="263">
        <v>0</v>
      </c>
      <c r="M230" s="263">
        <v>0</v>
      </c>
      <c r="N230" s="263">
        <v>0</v>
      </c>
      <c r="O230" s="263">
        <v>0</v>
      </c>
      <c r="P230" s="263">
        <v>0</v>
      </c>
      <c r="Q230" s="263">
        <v>0</v>
      </c>
      <c r="R230" s="263">
        <v>0</v>
      </c>
      <c r="S230" s="263">
        <v>0</v>
      </c>
      <c r="T230" s="263">
        <v>0</v>
      </c>
      <c r="U230" s="263">
        <v>0</v>
      </c>
      <c r="V230" s="263">
        <v>0</v>
      </c>
      <c r="W230" s="263">
        <v>0</v>
      </c>
      <c r="X230" s="263">
        <v>0</v>
      </c>
      <c r="Y230" s="263">
        <v>0</v>
      </c>
      <c r="Z230" s="263">
        <v>0</v>
      </c>
      <c r="AA230" s="263">
        <v>0</v>
      </c>
      <c r="AB230" s="263">
        <v>0</v>
      </c>
      <c r="AC230" s="263">
        <v>0</v>
      </c>
      <c r="AD230" s="263">
        <v>0</v>
      </c>
      <c r="AE230" s="263">
        <v>0</v>
      </c>
      <c r="AF230" s="263">
        <v>0</v>
      </c>
      <c r="AG230" s="263">
        <v>0</v>
      </c>
      <c r="AH230" s="263">
        <v>0</v>
      </c>
      <c r="AI230" s="263">
        <v>0</v>
      </c>
      <c r="AJ230" s="263">
        <v>0</v>
      </c>
      <c r="AK230" s="263">
        <v>0</v>
      </c>
      <c r="AL230" s="263">
        <v>0</v>
      </c>
      <c r="AM230" s="263">
        <v>0</v>
      </c>
      <c r="AN230" s="263">
        <v>0</v>
      </c>
      <c r="AO230" s="263">
        <v>0</v>
      </c>
      <c r="AP230" s="263">
        <v>0</v>
      </c>
      <c r="AQ230" s="263">
        <v>0</v>
      </c>
      <c r="AR230" s="263">
        <v>0</v>
      </c>
      <c r="AS230" s="263">
        <v>0</v>
      </c>
      <c r="AT230" s="263">
        <v>0</v>
      </c>
      <c r="AU230" s="263">
        <v>0</v>
      </c>
      <c r="AV230" s="263">
        <v>0</v>
      </c>
      <c r="AW230" s="163">
        <f t="shared" si="226"/>
        <v>0</v>
      </c>
      <c r="AX230" s="59">
        <f ca="1" t="shared" si="222"/>
        <v>0</v>
      </c>
      <c r="AY230" s="29"/>
      <c r="AZ230" s="263">
        <v>0</v>
      </c>
      <c r="BA230" s="59">
        <f ca="1" t="shared" si="223"/>
        <v>0</v>
      </c>
      <c r="BB230" s="263">
        <v>0</v>
      </c>
      <c r="BC230" s="59">
        <f ca="1" t="shared" si="224"/>
        <v>0</v>
      </c>
      <c r="BD230" s="263">
        <v>0</v>
      </c>
      <c r="BE230" s="59">
        <f aca="true" t="shared" si="258" ref="BE230">_xlfn.IFERROR(BD230/BD$275,0)</f>
        <v>0</v>
      </c>
      <c r="BF230" s="263">
        <v>0</v>
      </c>
      <c r="BG230" s="59">
        <f aca="true" t="shared" si="259" ref="BG230">_xlfn.IFERROR(BF230/BF$275,0)</f>
        <v>0</v>
      </c>
      <c r="BH230" s="29"/>
      <c r="BI230" s="7"/>
      <c r="BJ230" s="7"/>
      <c r="BK230" s="7"/>
      <c r="BL230" s="7"/>
      <c r="BM230" s="7"/>
      <c r="BN230" s="7"/>
      <c r="BO230" s="7"/>
      <c r="BP230" s="7"/>
      <c r="BQ230" s="7"/>
    </row>
    <row r="231" spans="2:69" ht="15">
      <c r="B231" s="287"/>
      <c r="C231" s="180"/>
      <c r="D231" s="181" t="str">
        <f>C220&amp;".11"</f>
        <v>26.11</v>
      </c>
      <c r="E231" s="170" t="s">
        <v>223</v>
      </c>
      <c r="G231" s="170"/>
      <c r="H231" s="170"/>
      <c r="I231" s="263">
        <v>0</v>
      </c>
      <c r="J231" s="263">
        <v>0</v>
      </c>
      <c r="K231" s="263">
        <v>0</v>
      </c>
      <c r="L231" s="263">
        <v>0</v>
      </c>
      <c r="M231" s="263">
        <v>0</v>
      </c>
      <c r="N231" s="263">
        <v>0</v>
      </c>
      <c r="O231" s="263">
        <v>0</v>
      </c>
      <c r="P231" s="263">
        <v>0</v>
      </c>
      <c r="Q231" s="263">
        <v>0</v>
      </c>
      <c r="R231" s="263">
        <v>0</v>
      </c>
      <c r="S231" s="263">
        <v>0</v>
      </c>
      <c r="T231" s="263">
        <v>0</v>
      </c>
      <c r="U231" s="263">
        <v>0</v>
      </c>
      <c r="V231" s="263">
        <v>0</v>
      </c>
      <c r="W231" s="263">
        <v>0</v>
      </c>
      <c r="X231" s="263">
        <v>0</v>
      </c>
      <c r="Y231" s="263">
        <v>0</v>
      </c>
      <c r="Z231" s="263">
        <v>0</v>
      </c>
      <c r="AA231" s="263">
        <v>0</v>
      </c>
      <c r="AB231" s="263">
        <v>0</v>
      </c>
      <c r="AC231" s="263">
        <v>0</v>
      </c>
      <c r="AD231" s="263">
        <v>0</v>
      </c>
      <c r="AE231" s="263">
        <v>0</v>
      </c>
      <c r="AF231" s="263">
        <v>0</v>
      </c>
      <c r="AG231" s="263">
        <v>0</v>
      </c>
      <c r="AH231" s="263">
        <v>0</v>
      </c>
      <c r="AI231" s="263">
        <v>0</v>
      </c>
      <c r="AJ231" s="263">
        <v>0</v>
      </c>
      <c r="AK231" s="263">
        <v>0</v>
      </c>
      <c r="AL231" s="263">
        <v>0</v>
      </c>
      <c r="AM231" s="263">
        <v>0</v>
      </c>
      <c r="AN231" s="263">
        <v>0</v>
      </c>
      <c r="AO231" s="263">
        <v>0</v>
      </c>
      <c r="AP231" s="263">
        <v>0</v>
      </c>
      <c r="AQ231" s="263">
        <v>0</v>
      </c>
      <c r="AR231" s="263">
        <v>0</v>
      </c>
      <c r="AS231" s="263">
        <v>0</v>
      </c>
      <c r="AT231" s="263">
        <v>0</v>
      </c>
      <c r="AU231" s="263">
        <v>0</v>
      </c>
      <c r="AV231" s="263">
        <v>0</v>
      </c>
      <c r="AW231" s="163">
        <f t="shared" si="226"/>
        <v>0</v>
      </c>
      <c r="AX231" s="59">
        <f ca="1" t="shared" si="222"/>
        <v>0</v>
      </c>
      <c r="AY231" s="29"/>
      <c r="AZ231" s="263">
        <v>0</v>
      </c>
      <c r="BA231" s="59">
        <f ca="1" t="shared" si="223"/>
        <v>0</v>
      </c>
      <c r="BB231" s="263">
        <v>0</v>
      </c>
      <c r="BC231" s="59">
        <f ca="1" t="shared" si="224"/>
        <v>0</v>
      </c>
      <c r="BD231" s="263">
        <v>0</v>
      </c>
      <c r="BE231" s="59">
        <f aca="true" t="shared" si="260" ref="BE231">_xlfn.IFERROR(BD231/BD$275,0)</f>
        <v>0</v>
      </c>
      <c r="BF231" s="263">
        <v>0</v>
      </c>
      <c r="BG231" s="59">
        <f aca="true" t="shared" si="261" ref="BG231">_xlfn.IFERROR(BF231/BF$275,0)</f>
        <v>0</v>
      </c>
      <c r="BH231" s="29"/>
      <c r="BI231" s="8"/>
      <c r="BJ231" s="8"/>
      <c r="BK231" s="8"/>
      <c r="BL231" s="8"/>
      <c r="BM231" s="8"/>
      <c r="BN231" s="8"/>
      <c r="BO231" s="8"/>
      <c r="BP231" s="8"/>
      <c r="BQ231" s="8"/>
    </row>
    <row r="232" spans="2:69" ht="15">
      <c r="B232" s="287"/>
      <c r="C232" s="180"/>
      <c r="D232" s="181" t="str">
        <f>C220&amp;".12"</f>
        <v>26.12</v>
      </c>
      <c r="E232" s="170" t="s">
        <v>224</v>
      </c>
      <c r="G232" s="170"/>
      <c r="H232" s="170"/>
      <c r="I232" s="263">
        <v>0</v>
      </c>
      <c r="J232" s="263">
        <v>0</v>
      </c>
      <c r="K232" s="263">
        <v>0</v>
      </c>
      <c r="L232" s="263">
        <v>0</v>
      </c>
      <c r="M232" s="263">
        <v>0</v>
      </c>
      <c r="N232" s="263">
        <v>0</v>
      </c>
      <c r="O232" s="263">
        <v>0</v>
      </c>
      <c r="P232" s="263">
        <v>0</v>
      </c>
      <c r="Q232" s="263">
        <v>0</v>
      </c>
      <c r="R232" s="263">
        <v>0</v>
      </c>
      <c r="S232" s="263">
        <v>0</v>
      </c>
      <c r="T232" s="263">
        <v>0</v>
      </c>
      <c r="U232" s="263">
        <v>0</v>
      </c>
      <c r="V232" s="263">
        <v>0</v>
      </c>
      <c r="W232" s="263">
        <v>0</v>
      </c>
      <c r="X232" s="263">
        <v>0</v>
      </c>
      <c r="Y232" s="263">
        <v>0</v>
      </c>
      <c r="Z232" s="263">
        <v>0</v>
      </c>
      <c r="AA232" s="263">
        <v>0</v>
      </c>
      <c r="AB232" s="263">
        <v>0</v>
      </c>
      <c r="AC232" s="263">
        <v>0</v>
      </c>
      <c r="AD232" s="263">
        <v>0</v>
      </c>
      <c r="AE232" s="263">
        <v>0</v>
      </c>
      <c r="AF232" s="263">
        <v>0</v>
      </c>
      <c r="AG232" s="263">
        <v>0</v>
      </c>
      <c r="AH232" s="263">
        <v>0</v>
      </c>
      <c r="AI232" s="263">
        <v>0</v>
      </c>
      <c r="AJ232" s="263">
        <v>0</v>
      </c>
      <c r="AK232" s="263">
        <v>0</v>
      </c>
      <c r="AL232" s="263">
        <v>0</v>
      </c>
      <c r="AM232" s="263">
        <v>0</v>
      </c>
      <c r="AN232" s="263">
        <v>0</v>
      </c>
      <c r="AO232" s="263">
        <v>0</v>
      </c>
      <c r="AP232" s="263">
        <v>0</v>
      </c>
      <c r="AQ232" s="263">
        <v>0</v>
      </c>
      <c r="AR232" s="263">
        <v>0</v>
      </c>
      <c r="AS232" s="263">
        <v>0</v>
      </c>
      <c r="AT232" s="263">
        <v>0</v>
      </c>
      <c r="AU232" s="263">
        <v>0</v>
      </c>
      <c r="AV232" s="263">
        <v>0</v>
      </c>
      <c r="AW232" s="163">
        <f t="shared" si="226"/>
        <v>0</v>
      </c>
      <c r="AX232" s="59">
        <f ca="1" t="shared" si="222"/>
        <v>0</v>
      </c>
      <c r="AY232" s="29"/>
      <c r="AZ232" s="263">
        <v>0</v>
      </c>
      <c r="BA232" s="59">
        <f ca="1" t="shared" si="223"/>
        <v>0</v>
      </c>
      <c r="BB232" s="263">
        <v>0</v>
      </c>
      <c r="BC232" s="59">
        <f ca="1" t="shared" si="224"/>
        <v>0</v>
      </c>
      <c r="BD232" s="263">
        <v>0</v>
      </c>
      <c r="BE232" s="59">
        <f aca="true" t="shared" si="262" ref="BE232">_xlfn.IFERROR(BD232/BD$275,0)</f>
        <v>0</v>
      </c>
      <c r="BF232" s="263">
        <v>0</v>
      </c>
      <c r="BG232" s="59">
        <f aca="true" t="shared" si="263" ref="BG232">_xlfn.IFERROR(BF232/BF$275,0)</f>
        <v>0</v>
      </c>
      <c r="BH232" s="29"/>
      <c r="BI232" s="8"/>
      <c r="BJ232" s="8"/>
      <c r="BK232" s="8"/>
      <c r="BL232" s="8"/>
      <c r="BM232" s="8"/>
      <c r="BN232" s="8"/>
      <c r="BO232" s="8"/>
      <c r="BP232" s="8"/>
      <c r="BQ232" s="8"/>
    </row>
    <row r="233" spans="2:69" ht="15">
      <c r="B233" s="287"/>
      <c r="C233" s="180"/>
      <c r="D233" s="181" t="str">
        <f>C220&amp;".13"</f>
        <v>26.13</v>
      </c>
      <c r="E233" s="170" t="s">
        <v>225</v>
      </c>
      <c r="G233" s="170"/>
      <c r="H233" s="170"/>
      <c r="I233" s="263">
        <v>0</v>
      </c>
      <c r="J233" s="263">
        <v>0</v>
      </c>
      <c r="K233" s="263">
        <v>0</v>
      </c>
      <c r="L233" s="263">
        <v>0</v>
      </c>
      <c r="M233" s="263">
        <v>0</v>
      </c>
      <c r="N233" s="263">
        <v>0</v>
      </c>
      <c r="O233" s="263">
        <v>0</v>
      </c>
      <c r="P233" s="263">
        <v>0</v>
      </c>
      <c r="Q233" s="263">
        <v>0</v>
      </c>
      <c r="R233" s="263">
        <v>0</v>
      </c>
      <c r="S233" s="263">
        <v>0</v>
      </c>
      <c r="T233" s="263">
        <v>0</v>
      </c>
      <c r="U233" s="263">
        <v>0</v>
      </c>
      <c r="V233" s="263">
        <v>0</v>
      </c>
      <c r="W233" s="263">
        <v>0</v>
      </c>
      <c r="X233" s="263">
        <v>0</v>
      </c>
      <c r="Y233" s="263">
        <v>0</v>
      </c>
      <c r="Z233" s="263">
        <v>0</v>
      </c>
      <c r="AA233" s="263">
        <v>0</v>
      </c>
      <c r="AB233" s="263">
        <v>0</v>
      </c>
      <c r="AC233" s="263">
        <v>0</v>
      </c>
      <c r="AD233" s="263">
        <v>0</v>
      </c>
      <c r="AE233" s="263">
        <v>0</v>
      </c>
      <c r="AF233" s="263">
        <v>0</v>
      </c>
      <c r="AG233" s="263">
        <v>0</v>
      </c>
      <c r="AH233" s="263">
        <v>0</v>
      </c>
      <c r="AI233" s="263">
        <v>0</v>
      </c>
      <c r="AJ233" s="263">
        <v>0</v>
      </c>
      <c r="AK233" s="263">
        <v>0</v>
      </c>
      <c r="AL233" s="263">
        <v>0</v>
      </c>
      <c r="AM233" s="263">
        <v>0</v>
      </c>
      <c r="AN233" s="263">
        <v>0</v>
      </c>
      <c r="AO233" s="263">
        <v>0</v>
      </c>
      <c r="AP233" s="263">
        <v>0</v>
      </c>
      <c r="AQ233" s="263">
        <v>0</v>
      </c>
      <c r="AR233" s="263">
        <v>0</v>
      </c>
      <c r="AS233" s="263">
        <v>0</v>
      </c>
      <c r="AT233" s="263">
        <v>0</v>
      </c>
      <c r="AU233" s="263">
        <v>0</v>
      </c>
      <c r="AV233" s="263">
        <v>0</v>
      </c>
      <c r="AW233" s="163">
        <f t="shared" si="226"/>
        <v>0</v>
      </c>
      <c r="AX233" s="59">
        <f ca="1" t="shared" si="222"/>
        <v>0</v>
      </c>
      <c r="AY233" s="29"/>
      <c r="AZ233" s="263">
        <v>0</v>
      </c>
      <c r="BA233" s="59">
        <f ca="1" t="shared" si="223"/>
        <v>0</v>
      </c>
      <c r="BB233" s="263">
        <v>0</v>
      </c>
      <c r="BC233" s="59">
        <f ca="1" t="shared" si="224"/>
        <v>0</v>
      </c>
      <c r="BD233" s="263">
        <v>0</v>
      </c>
      <c r="BE233" s="59">
        <f aca="true" t="shared" si="264" ref="BE233">_xlfn.IFERROR(BD233/BD$275,0)</f>
        <v>0</v>
      </c>
      <c r="BF233" s="263">
        <v>0</v>
      </c>
      <c r="BG233" s="59">
        <f aca="true" t="shared" si="265" ref="BG233">_xlfn.IFERROR(BF233/BF$275,0)</f>
        <v>0</v>
      </c>
      <c r="BH233" s="29"/>
      <c r="BI233" s="8"/>
      <c r="BJ233" s="8"/>
      <c r="BK233" s="8"/>
      <c r="BL233" s="8"/>
      <c r="BM233" s="8"/>
      <c r="BN233" s="8"/>
      <c r="BO233" s="8"/>
      <c r="BP233" s="8"/>
      <c r="BQ233" s="8"/>
    </row>
    <row r="234" spans="2:69" ht="15">
      <c r="B234" s="287"/>
      <c r="C234" s="180"/>
      <c r="D234" s="181" t="str">
        <f>C220&amp;".14"</f>
        <v>26.14</v>
      </c>
      <c r="E234" s="170" t="s">
        <v>226</v>
      </c>
      <c r="G234" s="170"/>
      <c r="H234" s="170"/>
      <c r="I234" s="263">
        <v>0</v>
      </c>
      <c r="J234" s="263">
        <v>0</v>
      </c>
      <c r="K234" s="263">
        <v>0</v>
      </c>
      <c r="L234" s="263">
        <v>0</v>
      </c>
      <c r="M234" s="263">
        <v>0</v>
      </c>
      <c r="N234" s="263">
        <v>0</v>
      </c>
      <c r="O234" s="263">
        <v>0</v>
      </c>
      <c r="P234" s="263">
        <v>0</v>
      </c>
      <c r="Q234" s="263">
        <v>0</v>
      </c>
      <c r="R234" s="263">
        <v>0</v>
      </c>
      <c r="S234" s="263">
        <v>0</v>
      </c>
      <c r="T234" s="263">
        <v>0</v>
      </c>
      <c r="U234" s="263">
        <v>0</v>
      </c>
      <c r="V234" s="263">
        <v>0</v>
      </c>
      <c r="W234" s="263">
        <v>0</v>
      </c>
      <c r="X234" s="263">
        <v>0</v>
      </c>
      <c r="Y234" s="263">
        <v>0</v>
      </c>
      <c r="Z234" s="263">
        <v>0</v>
      </c>
      <c r="AA234" s="263">
        <v>0</v>
      </c>
      <c r="AB234" s="263">
        <v>0</v>
      </c>
      <c r="AC234" s="263">
        <v>0</v>
      </c>
      <c r="AD234" s="263">
        <v>0</v>
      </c>
      <c r="AE234" s="263">
        <v>0</v>
      </c>
      <c r="AF234" s="263">
        <v>0</v>
      </c>
      <c r="AG234" s="263">
        <v>0</v>
      </c>
      <c r="AH234" s="263">
        <v>0</v>
      </c>
      <c r="AI234" s="263">
        <v>0</v>
      </c>
      <c r="AJ234" s="263">
        <v>0</v>
      </c>
      <c r="AK234" s="263">
        <v>0</v>
      </c>
      <c r="AL234" s="263">
        <v>0</v>
      </c>
      <c r="AM234" s="263">
        <v>0</v>
      </c>
      <c r="AN234" s="263">
        <v>0</v>
      </c>
      <c r="AO234" s="263">
        <v>0</v>
      </c>
      <c r="AP234" s="263">
        <v>0</v>
      </c>
      <c r="AQ234" s="263">
        <v>0</v>
      </c>
      <c r="AR234" s="263">
        <v>0</v>
      </c>
      <c r="AS234" s="263">
        <v>0</v>
      </c>
      <c r="AT234" s="263">
        <v>0</v>
      </c>
      <c r="AU234" s="263">
        <v>0</v>
      </c>
      <c r="AV234" s="263">
        <v>0</v>
      </c>
      <c r="AW234" s="163">
        <f t="shared" si="226"/>
        <v>0</v>
      </c>
      <c r="AX234" s="59">
        <f ca="1" t="shared" si="222"/>
        <v>0</v>
      </c>
      <c r="AY234" s="29"/>
      <c r="AZ234" s="263">
        <v>0</v>
      </c>
      <c r="BA234" s="59">
        <f ca="1" t="shared" si="223"/>
        <v>0</v>
      </c>
      <c r="BB234" s="263">
        <v>0</v>
      </c>
      <c r="BC234" s="59">
        <f ca="1" t="shared" si="224"/>
        <v>0</v>
      </c>
      <c r="BD234" s="263">
        <v>0</v>
      </c>
      <c r="BE234" s="59">
        <f aca="true" t="shared" si="266" ref="BE234">_xlfn.IFERROR(BD234/BD$275,0)</f>
        <v>0</v>
      </c>
      <c r="BF234" s="263">
        <v>0</v>
      </c>
      <c r="BG234" s="59">
        <f aca="true" t="shared" si="267" ref="BG234">_xlfn.IFERROR(BF234/BF$275,0)</f>
        <v>0</v>
      </c>
      <c r="BH234" s="29"/>
      <c r="BI234" s="8"/>
      <c r="BJ234" s="8"/>
      <c r="BK234" s="8"/>
      <c r="BL234" s="8"/>
      <c r="BM234" s="8"/>
      <c r="BN234" s="8"/>
      <c r="BO234" s="8"/>
      <c r="BP234" s="8"/>
      <c r="BQ234" s="8"/>
    </row>
    <row r="235" spans="2:69" ht="15">
      <c r="B235" s="287"/>
      <c r="C235" s="180"/>
      <c r="D235" s="181" t="str">
        <f>C220&amp;".15"</f>
        <v>26.15</v>
      </c>
      <c r="E235" s="170" t="s">
        <v>67</v>
      </c>
      <c r="G235" s="170"/>
      <c r="H235" s="170"/>
      <c r="I235" s="213">
        <v>0</v>
      </c>
      <c r="J235" s="213">
        <v>0</v>
      </c>
      <c r="K235" s="213">
        <v>0</v>
      </c>
      <c r="L235" s="213">
        <v>0</v>
      </c>
      <c r="M235" s="213">
        <v>0</v>
      </c>
      <c r="N235" s="213">
        <v>0</v>
      </c>
      <c r="O235" s="213">
        <v>0</v>
      </c>
      <c r="P235" s="213">
        <v>0</v>
      </c>
      <c r="Q235" s="213">
        <v>0</v>
      </c>
      <c r="R235" s="213">
        <v>0</v>
      </c>
      <c r="S235" s="213">
        <v>0</v>
      </c>
      <c r="T235" s="213">
        <v>0</v>
      </c>
      <c r="U235" s="213">
        <v>0</v>
      </c>
      <c r="V235" s="213">
        <v>0</v>
      </c>
      <c r="W235" s="213">
        <v>0</v>
      </c>
      <c r="X235" s="213">
        <v>0</v>
      </c>
      <c r="Y235" s="213">
        <v>0</v>
      </c>
      <c r="Z235" s="213">
        <v>0</v>
      </c>
      <c r="AA235" s="213">
        <v>0</v>
      </c>
      <c r="AB235" s="213">
        <v>0</v>
      </c>
      <c r="AC235" s="213">
        <v>0</v>
      </c>
      <c r="AD235" s="213">
        <v>0</v>
      </c>
      <c r="AE235" s="213">
        <v>0</v>
      </c>
      <c r="AF235" s="213">
        <v>0</v>
      </c>
      <c r="AG235" s="213">
        <v>0</v>
      </c>
      <c r="AH235" s="213">
        <v>0</v>
      </c>
      <c r="AI235" s="213">
        <v>0</v>
      </c>
      <c r="AJ235" s="213">
        <v>0</v>
      </c>
      <c r="AK235" s="213">
        <v>0</v>
      </c>
      <c r="AL235" s="213">
        <v>0</v>
      </c>
      <c r="AM235" s="213">
        <v>0</v>
      </c>
      <c r="AN235" s="213">
        <v>0</v>
      </c>
      <c r="AO235" s="213">
        <v>0</v>
      </c>
      <c r="AP235" s="213">
        <v>0</v>
      </c>
      <c r="AQ235" s="213">
        <v>0</v>
      </c>
      <c r="AR235" s="213">
        <v>0</v>
      </c>
      <c r="AS235" s="213">
        <v>0</v>
      </c>
      <c r="AT235" s="213">
        <v>0</v>
      </c>
      <c r="AU235" s="213">
        <v>0</v>
      </c>
      <c r="AV235" s="213">
        <v>0</v>
      </c>
      <c r="AW235" s="163">
        <f t="shared" si="226"/>
        <v>0</v>
      </c>
      <c r="AX235" s="59">
        <f ca="1" t="shared" si="222"/>
        <v>0</v>
      </c>
      <c r="AY235" s="29"/>
      <c r="AZ235" s="213">
        <v>0</v>
      </c>
      <c r="BA235" s="59">
        <f ca="1" t="shared" si="223"/>
        <v>0</v>
      </c>
      <c r="BB235" s="213">
        <v>0</v>
      </c>
      <c r="BC235" s="59">
        <f ca="1" t="shared" si="224"/>
        <v>0</v>
      </c>
      <c r="BD235" s="213">
        <v>0</v>
      </c>
      <c r="BE235" s="59">
        <f aca="true" t="shared" si="268" ref="BE235">_xlfn.IFERROR(BD235/BD$275,0)</f>
        <v>0</v>
      </c>
      <c r="BF235" s="213">
        <v>0</v>
      </c>
      <c r="BG235" s="59">
        <f aca="true" t="shared" si="269" ref="BG235">_xlfn.IFERROR(BF235/BF$275,0)</f>
        <v>0</v>
      </c>
      <c r="BH235" s="29"/>
      <c r="BI235" s="8"/>
      <c r="BJ235" s="8"/>
      <c r="BK235" s="8"/>
      <c r="BL235" s="8"/>
      <c r="BM235" s="8"/>
      <c r="BN235" s="8"/>
      <c r="BO235" s="8"/>
      <c r="BP235" s="8"/>
      <c r="BQ235" s="8"/>
    </row>
    <row r="236" spans="2:69" ht="15">
      <c r="B236" s="287" t="s">
        <v>205</v>
      </c>
      <c r="C236" s="176">
        <f>C220+1</f>
        <v>27</v>
      </c>
      <c r="D236" s="177"/>
      <c r="E236" s="18" t="s">
        <v>227</v>
      </c>
      <c r="F236" s="18"/>
      <c r="G236" s="18"/>
      <c r="H236" s="18"/>
      <c r="I236" s="178">
        <v>0</v>
      </c>
      <c r="J236" s="178">
        <v>0</v>
      </c>
      <c r="K236" s="178">
        <v>0</v>
      </c>
      <c r="L236" s="178">
        <v>0</v>
      </c>
      <c r="M236" s="178">
        <v>0</v>
      </c>
      <c r="N236" s="178">
        <v>0</v>
      </c>
      <c r="O236" s="178">
        <v>0</v>
      </c>
      <c r="P236" s="178">
        <v>0</v>
      </c>
      <c r="Q236" s="178">
        <v>0</v>
      </c>
      <c r="R236" s="178">
        <v>0</v>
      </c>
      <c r="S236" s="178">
        <v>0</v>
      </c>
      <c r="T236" s="178">
        <v>0</v>
      </c>
      <c r="U236" s="178">
        <v>0</v>
      </c>
      <c r="V236" s="178">
        <v>0</v>
      </c>
      <c r="W236" s="178">
        <v>0</v>
      </c>
      <c r="X236" s="178">
        <v>0</v>
      </c>
      <c r="Y236" s="178">
        <v>0</v>
      </c>
      <c r="Z236" s="178">
        <v>0</v>
      </c>
      <c r="AA236" s="178">
        <v>0</v>
      </c>
      <c r="AB236" s="178">
        <v>0</v>
      </c>
      <c r="AC236" s="178">
        <v>0</v>
      </c>
      <c r="AD236" s="178">
        <v>0</v>
      </c>
      <c r="AE236" s="178">
        <v>0</v>
      </c>
      <c r="AF236" s="178">
        <v>0</v>
      </c>
      <c r="AG236" s="178">
        <v>0</v>
      </c>
      <c r="AH236" s="178">
        <v>0</v>
      </c>
      <c r="AI236" s="178">
        <v>0</v>
      </c>
      <c r="AJ236" s="178">
        <v>0</v>
      </c>
      <c r="AK236" s="178">
        <v>0</v>
      </c>
      <c r="AL236" s="178">
        <v>0</v>
      </c>
      <c r="AM236" s="178">
        <v>0</v>
      </c>
      <c r="AN236" s="178">
        <v>0</v>
      </c>
      <c r="AO236" s="178">
        <v>0</v>
      </c>
      <c r="AP236" s="178">
        <v>0</v>
      </c>
      <c r="AQ236" s="178">
        <v>0</v>
      </c>
      <c r="AR236" s="178">
        <v>0</v>
      </c>
      <c r="AS236" s="178">
        <v>0</v>
      </c>
      <c r="AT236" s="178">
        <v>0</v>
      </c>
      <c r="AU236" s="178">
        <v>0</v>
      </c>
      <c r="AV236" s="178">
        <v>0</v>
      </c>
      <c r="AW236" s="163">
        <f t="shared" si="226"/>
        <v>0</v>
      </c>
      <c r="AX236" s="59">
        <f ca="1" t="shared" si="222"/>
        <v>0</v>
      </c>
      <c r="AY236" s="29"/>
      <c r="AZ236" s="178">
        <v>0</v>
      </c>
      <c r="BA236" s="59">
        <f ca="1" t="shared" si="223"/>
        <v>0</v>
      </c>
      <c r="BB236" s="178">
        <v>0</v>
      </c>
      <c r="BC236" s="59">
        <f ca="1" t="shared" si="224"/>
        <v>0</v>
      </c>
      <c r="BD236" s="178">
        <v>0</v>
      </c>
      <c r="BE236" s="59">
        <f aca="true" t="shared" si="270" ref="BE236">_xlfn.IFERROR(BD236/BD$275,0)</f>
        <v>0</v>
      </c>
      <c r="BF236" s="178">
        <v>0</v>
      </c>
      <c r="BG236" s="59">
        <f aca="true" t="shared" si="271" ref="BG236">_xlfn.IFERROR(BF236/BF$275,0)</f>
        <v>0</v>
      </c>
      <c r="BH236" s="29"/>
      <c r="BI236" s="8"/>
      <c r="BJ236" s="8"/>
      <c r="BK236" s="8"/>
      <c r="BL236" s="8"/>
      <c r="BM236" s="8"/>
      <c r="BN236" s="8"/>
      <c r="BO236" s="8"/>
      <c r="BP236" s="8"/>
      <c r="BQ236" s="8"/>
    </row>
    <row r="237" spans="2:69" ht="15">
      <c r="B237" s="287" t="s">
        <v>205</v>
      </c>
      <c r="C237" s="176">
        <f>C236+1</f>
        <v>28</v>
      </c>
      <c r="D237" s="177"/>
      <c r="E237" s="18" t="s">
        <v>228</v>
      </c>
      <c r="F237" s="18"/>
      <c r="G237" s="18"/>
      <c r="H237" s="18"/>
      <c r="I237" s="178">
        <v>0</v>
      </c>
      <c r="J237" s="178">
        <v>0</v>
      </c>
      <c r="K237" s="178">
        <v>0</v>
      </c>
      <c r="L237" s="178">
        <v>0</v>
      </c>
      <c r="M237" s="178">
        <v>0</v>
      </c>
      <c r="N237" s="178">
        <v>0</v>
      </c>
      <c r="O237" s="178">
        <v>0</v>
      </c>
      <c r="P237" s="178">
        <v>0</v>
      </c>
      <c r="Q237" s="178">
        <v>0</v>
      </c>
      <c r="R237" s="178">
        <v>0</v>
      </c>
      <c r="S237" s="178">
        <v>0</v>
      </c>
      <c r="T237" s="178">
        <v>0</v>
      </c>
      <c r="U237" s="178">
        <v>0</v>
      </c>
      <c r="V237" s="178">
        <v>0</v>
      </c>
      <c r="W237" s="178">
        <v>0</v>
      </c>
      <c r="X237" s="178">
        <v>0</v>
      </c>
      <c r="Y237" s="178">
        <v>0</v>
      </c>
      <c r="Z237" s="178">
        <v>0</v>
      </c>
      <c r="AA237" s="178">
        <v>0</v>
      </c>
      <c r="AB237" s="178">
        <v>0</v>
      </c>
      <c r="AC237" s="178">
        <v>0</v>
      </c>
      <c r="AD237" s="178">
        <v>0</v>
      </c>
      <c r="AE237" s="178">
        <v>0</v>
      </c>
      <c r="AF237" s="178">
        <v>0</v>
      </c>
      <c r="AG237" s="178">
        <v>0</v>
      </c>
      <c r="AH237" s="178">
        <v>0</v>
      </c>
      <c r="AI237" s="178">
        <v>0</v>
      </c>
      <c r="AJ237" s="178">
        <v>0</v>
      </c>
      <c r="AK237" s="178">
        <v>0</v>
      </c>
      <c r="AL237" s="178">
        <v>0</v>
      </c>
      <c r="AM237" s="178">
        <v>0</v>
      </c>
      <c r="AN237" s="178">
        <v>0</v>
      </c>
      <c r="AO237" s="178">
        <v>0</v>
      </c>
      <c r="AP237" s="178">
        <v>0</v>
      </c>
      <c r="AQ237" s="178">
        <v>0</v>
      </c>
      <c r="AR237" s="178">
        <v>0</v>
      </c>
      <c r="AS237" s="178">
        <v>0</v>
      </c>
      <c r="AT237" s="178">
        <v>0</v>
      </c>
      <c r="AU237" s="178">
        <v>0</v>
      </c>
      <c r="AV237" s="178">
        <v>0</v>
      </c>
      <c r="AW237" s="163">
        <f t="shared" si="226"/>
        <v>0</v>
      </c>
      <c r="AX237" s="59">
        <f ca="1" t="shared" si="222"/>
        <v>0</v>
      </c>
      <c r="AY237" s="29"/>
      <c r="AZ237" s="178">
        <v>0</v>
      </c>
      <c r="BA237" s="59">
        <f ca="1" t="shared" si="223"/>
        <v>0</v>
      </c>
      <c r="BB237" s="178">
        <v>0</v>
      </c>
      <c r="BC237" s="59">
        <f ca="1" t="shared" si="224"/>
        <v>0</v>
      </c>
      <c r="BD237" s="178">
        <v>0</v>
      </c>
      <c r="BE237" s="59">
        <f aca="true" t="shared" si="272" ref="BE237">_xlfn.IFERROR(BD237/BD$275,0)</f>
        <v>0</v>
      </c>
      <c r="BF237" s="178">
        <v>0</v>
      </c>
      <c r="BG237" s="59">
        <f aca="true" t="shared" si="273" ref="BG237">_xlfn.IFERROR(BF237/BF$275,0)</f>
        <v>0</v>
      </c>
      <c r="BH237" s="29"/>
      <c r="BI237" s="8"/>
      <c r="BJ237" s="8"/>
      <c r="BK237" s="8"/>
      <c r="BL237" s="8"/>
      <c r="BM237" s="8"/>
      <c r="BN237" s="8"/>
      <c r="BO237" s="8"/>
      <c r="BP237" s="8"/>
      <c r="BQ237" s="8"/>
    </row>
    <row r="238" spans="2:69" ht="15">
      <c r="B238" s="287" t="s">
        <v>205</v>
      </c>
      <c r="C238" s="176">
        <f>C237+1</f>
        <v>29</v>
      </c>
      <c r="D238" s="177"/>
      <c r="E238" s="241" t="s">
        <v>655</v>
      </c>
      <c r="F238" s="241"/>
      <c r="G238" s="241"/>
      <c r="H238" s="241"/>
      <c r="I238" s="276">
        <f>SUM(I239:I241)</f>
        <v>0</v>
      </c>
      <c r="J238" s="276">
        <f aca="true" t="shared" si="274" ref="J238:AV238">SUM(J239:J241)</f>
        <v>0</v>
      </c>
      <c r="K238" s="276">
        <f t="shared" si="274"/>
        <v>0</v>
      </c>
      <c r="L238" s="276">
        <f t="shared" si="274"/>
        <v>0</v>
      </c>
      <c r="M238" s="276">
        <f t="shared" si="274"/>
        <v>0</v>
      </c>
      <c r="N238" s="276">
        <f t="shared" si="274"/>
        <v>0</v>
      </c>
      <c r="O238" s="276">
        <f t="shared" si="274"/>
        <v>0</v>
      </c>
      <c r="P238" s="276">
        <f t="shared" si="274"/>
        <v>0</v>
      </c>
      <c r="Q238" s="276">
        <f t="shared" si="274"/>
        <v>0</v>
      </c>
      <c r="R238" s="276">
        <f t="shared" si="274"/>
        <v>0</v>
      </c>
      <c r="S238" s="276">
        <f t="shared" si="274"/>
        <v>0</v>
      </c>
      <c r="T238" s="276">
        <f t="shared" si="274"/>
        <v>0</v>
      </c>
      <c r="U238" s="276">
        <f t="shared" si="274"/>
        <v>0</v>
      </c>
      <c r="V238" s="276">
        <f t="shared" si="274"/>
        <v>0</v>
      </c>
      <c r="W238" s="276">
        <f t="shared" si="274"/>
        <v>0</v>
      </c>
      <c r="X238" s="276">
        <f t="shared" si="274"/>
        <v>0</v>
      </c>
      <c r="Y238" s="276">
        <f t="shared" si="274"/>
        <v>0</v>
      </c>
      <c r="Z238" s="276">
        <f t="shared" si="274"/>
        <v>0</v>
      </c>
      <c r="AA238" s="276">
        <f t="shared" si="274"/>
        <v>0</v>
      </c>
      <c r="AB238" s="276">
        <f t="shared" si="274"/>
        <v>0</v>
      </c>
      <c r="AC238" s="276">
        <f t="shared" si="274"/>
        <v>0</v>
      </c>
      <c r="AD238" s="276">
        <f t="shared" si="274"/>
        <v>0</v>
      </c>
      <c r="AE238" s="276">
        <f t="shared" si="274"/>
        <v>0</v>
      </c>
      <c r="AF238" s="276">
        <f t="shared" si="274"/>
        <v>0</v>
      </c>
      <c r="AG238" s="276">
        <f t="shared" si="274"/>
        <v>0</v>
      </c>
      <c r="AH238" s="276">
        <f t="shared" si="274"/>
        <v>0</v>
      </c>
      <c r="AI238" s="276">
        <f t="shared" si="274"/>
        <v>0</v>
      </c>
      <c r="AJ238" s="276">
        <f t="shared" si="274"/>
        <v>0</v>
      </c>
      <c r="AK238" s="276">
        <f t="shared" si="274"/>
        <v>0</v>
      </c>
      <c r="AL238" s="276">
        <f t="shared" si="274"/>
        <v>0</v>
      </c>
      <c r="AM238" s="276">
        <f t="shared" si="274"/>
        <v>0</v>
      </c>
      <c r="AN238" s="276">
        <f t="shared" si="274"/>
        <v>0</v>
      </c>
      <c r="AO238" s="276">
        <f t="shared" si="274"/>
        <v>0</v>
      </c>
      <c r="AP238" s="276">
        <f t="shared" si="274"/>
        <v>0</v>
      </c>
      <c r="AQ238" s="276">
        <f t="shared" si="274"/>
        <v>0</v>
      </c>
      <c r="AR238" s="276">
        <f t="shared" si="274"/>
        <v>0</v>
      </c>
      <c r="AS238" s="276">
        <f t="shared" si="274"/>
        <v>0</v>
      </c>
      <c r="AT238" s="276">
        <f t="shared" si="274"/>
        <v>0</v>
      </c>
      <c r="AU238" s="276">
        <f t="shared" si="274"/>
        <v>0</v>
      </c>
      <c r="AV238" s="276">
        <f t="shared" si="274"/>
        <v>0</v>
      </c>
      <c r="AW238" s="163">
        <f t="shared" si="226"/>
        <v>0</v>
      </c>
      <c r="AX238" s="59">
        <f ca="1" t="shared" si="222"/>
        <v>0</v>
      </c>
      <c r="AY238" s="29"/>
      <c r="AZ238" s="276">
        <f aca="true" t="shared" si="275" ref="AZ238">SUM(AZ239:AZ241)</f>
        <v>0</v>
      </c>
      <c r="BA238" s="59">
        <f ca="1" t="shared" si="223"/>
        <v>0</v>
      </c>
      <c r="BB238" s="276">
        <f aca="true" t="shared" si="276" ref="BB238">SUM(BB239:BB241)</f>
        <v>0</v>
      </c>
      <c r="BC238" s="59">
        <f ca="1" t="shared" si="224"/>
        <v>0</v>
      </c>
      <c r="BD238" s="276">
        <f aca="true" t="shared" si="277" ref="BD238">SUM(BD239:BD241)</f>
        <v>0</v>
      </c>
      <c r="BE238" s="59">
        <f aca="true" t="shared" si="278" ref="BE238">_xlfn.IFERROR(BD238/BD$275,0)</f>
        <v>0</v>
      </c>
      <c r="BF238" s="276">
        <f aca="true" t="shared" si="279" ref="BF238">SUM(BF239:BF241)</f>
        <v>0</v>
      </c>
      <c r="BG238" s="59">
        <f aca="true" t="shared" si="280" ref="BG238">_xlfn.IFERROR(BF238/BF$275,0)</f>
        <v>0</v>
      </c>
      <c r="BH238" s="29"/>
      <c r="BI238" s="8"/>
      <c r="BJ238" s="8"/>
      <c r="BK238" s="8"/>
      <c r="BL238" s="8"/>
      <c r="BM238" s="8"/>
      <c r="BN238" s="8"/>
      <c r="BO238" s="8"/>
      <c r="BP238" s="8"/>
      <c r="BQ238" s="8"/>
    </row>
    <row r="239" spans="2:69" ht="15">
      <c r="B239" s="287"/>
      <c r="C239" s="180"/>
      <c r="D239" s="181" t="str">
        <f>C238&amp;".1"</f>
        <v>29.1</v>
      </c>
      <c r="E239" s="170"/>
      <c r="F239" s="170" t="s">
        <v>230</v>
      </c>
      <c r="G239" s="170"/>
      <c r="H239" s="170"/>
      <c r="I239" s="178">
        <v>0</v>
      </c>
      <c r="J239" s="178">
        <v>0</v>
      </c>
      <c r="K239" s="178">
        <v>0</v>
      </c>
      <c r="L239" s="178">
        <v>0</v>
      </c>
      <c r="M239" s="178">
        <v>0</v>
      </c>
      <c r="N239" s="178">
        <v>0</v>
      </c>
      <c r="O239" s="178">
        <v>0</v>
      </c>
      <c r="P239" s="178">
        <v>0</v>
      </c>
      <c r="Q239" s="178">
        <v>0</v>
      </c>
      <c r="R239" s="178">
        <v>0</v>
      </c>
      <c r="S239" s="178">
        <v>0</v>
      </c>
      <c r="T239" s="178">
        <v>0</v>
      </c>
      <c r="U239" s="178">
        <v>0</v>
      </c>
      <c r="V239" s="178">
        <v>0</v>
      </c>
      <c r="W239" s="178">
        <v>0</v>
      </c>
      <c r="X239" s="178">
        <v>0</v>
      </c>
      <c r="Y239" s="178">
        <v>0</v>
      </c>
      <c r="Z239" s="178">
        <v>0</v>
      </c>
      <c r="AA239" s="178">
        <v>0</v>
      </c>
      <c r="AB239" s="178">
        <v>0</v>
      </c>
      <c r="AC239" s="178">
        <v>0</v>
      </c>
      <c r="AD239" s="178">
        <v>0</v>
      </c>
      <c r="AE239" s="178">
        <v>0</v>
      </c>
      <c r="AF239" s="178">
        <v>0</v>
      </c>
      <c r="AG239" s="178">
        <v>0</v>
      </c>
      <c r="AH239" s="178">
        <v>0</v>
      </c>
      <c r="AI239" s="178">
        <v>0</v>
      </c>
      <c r="AJ239" s="178">
        <v>0</v>
      </c>
      <c r="AK239" s="178">
        <v>0</v>
      </c>
      <c r="AL239" s="178">
        <v>0</v>
      </c>
      <c r="AM239" s="178">
        <v>0</v>
      </c>
      <c r="AN239" s="178">
        <v>0</v>
      </c>
      <c r="AO239" s="178">
        <v>0</v>
      </c>
      <c r="AP239" s="178">
        <v>0</v>
      </c>
      <c r="AQ239" s="178">
        <v>0</v>
      </c>
      <c r="AR239" s="178">
        <v>0</v>
      </c>
      <c r="AS239" s="178">
        <v>0</v>
      </c>
      <c r="AT239" s="178">
        <v>0</v>
      </c>
      <c r="AU239" s="178">
        <v>0</v>
      </c>
      <c r="AV239" s="178">
        <v>0</v>
      </c>
      <c r="AW239" s="163">
        <f t="shared" si="226"/>
        <v>0</v>
      </c>
      <c r="AX239" s="59">
        <f ca="1" t="shared" si="222"/>
        <v>0</v>
      </c>
      <c r="AY239" s="29"/>
      <c r="AZ239" s="178">
        <v>0</v>
      </c>
      <c r="BA239" s="59">
        <f ca="1" t="shared" si="223"/>
        <v>0</v>
      </c>
      <c r="BB239" s="178">
        <v>0</v>
      </c>
      <c r="BC239" s="59">
        <f ca="1" t="shared" si="224"/>
        <v>0</v>
      </c>
      <c r="BD239" s="178">
        <v>0</v>
      </c>
      <c r="BE239" s="59">
        <f aca="true" t="shared" si="281" ref="BE239">_xlfn.IFERROR(BD239/BD$275,0)</f>
        <v>0</v>
      </c>
      <c r="BF239" s="178">
        <v>0</v>
      </c>
      <c r="BG239" s="59">
        <f aca="true" t="shared" si="282" ref="BG239">_xlfn.IFERROR(BF239/BF$275,0)</f>
        <v>0</v>
      </c>
      <c r="BH239" s="29"/>
      <c r="BI239" s="8"/>
      <c r="BJ239" s="8"/>
      <c r="BK239" s="8"/>
      <c r="BL239" s="8"/>
      <c r="BM239" s="8"/>
      <c r="BN239" s="8"/>
      <c r="BO239" s="8"/>
      <c r="BP239" s="8"/>
      <c r="BQ239" s="8"/>
    </row>
    <row r="240" spans="2:69" ht="15">
      <c r="B240" s="287"/>
      <c r="C240" s="180"/>
      <c r="D240" s="181" t="str">
        <f>C238&amp;".2"</f>
        <v>29.2</v>
      </c>
      <c r="E240" s="170"/>
      <c r="F240" s="201" t="s">
        <v>656</v>
      </c>
      <c r="G240" s="201"/>
      <c r="H240" s="201"/>
      <c r="I240" s="178">
        <v>0</v>
      </c>
      <c r="J240" s="178">
        <v>0</v>
      </c>
      <c r="K240" s="178">
        <v>0</v>
      </c>
      <c r="L240" s="178">
        <v>0</v>
      </c>
      <c r="M240" s="178">
        <v>0</v>
      </c>
      <c r="N240" s="178">
        <v>0</v>
      </c>
      <c r="O240" s="178">
        <v>0</v>
      </c>
      <c r="P240" s="178">
        <v>0</v>
      </c>
      <c r="Q240" s="178">
        <v>0</v>
      </c>
      <c r="R240" s="178">
        <v>0</v>
      </c>
      <c r="S240" s="178">
        <v>0</v>
      </c>
      <c r="T240" s="178">
        <v>0</v>
      </c>
      <c r="U240" s="178">
        <v>0</v>
      </c>
      <c r="V240" s="178">
        <v>0</v>
      </c>
      <c r="W240" s="178">
        <v>0</v>
      </c>
      <c r="X240" s="178">
        <v>0</v>
      </c>
      <c r="Y240" s="178">
        <v>0</v>
      </c>
      <c r="Z240" s="178">
        <v>0</v>
      </c>
      <c r="AA240" s="178">
        <v>0</v>
      </c>
      <c r="AB240" s="178">
        <v>0</v>
      </c>
      <c r="AC240" s="178">
        <v>0</v>
      </c>
      <c r="AD240" s="178">
        <v>0</v>
      </c>
      <c r="AE240" s="178">
        <v>0</v>
      </c>
      <c r="AF240" s="178">
        <v>0</v>
      </c>
      <c r="AG240" s="178">
        <v>0</v>
      </c>
      <c r="AH240" s="178">
        <v>0</v>
      </c>
      <c r="AI240" s="178">
        <v>0</v>
      </c>
      <c r="AJ240" s="178">
        <v>0</v>
      </c>
      <c r="AK240" s="178">
        <v>0</v>
      </c>
      <c r="AL240" s="178">
        <v>0</v>
      </c>
      <c r="AM240" s="178">
        <v>0</v>
      </c>
      <c r="AN240" s="178">
        <v>0</v>
      </c>
      <c r="AO240" s="178">
        <v>0</v>
      </c>
      <c r="AP240" s="178">
        <v>0</v>
      </c>
      <c r="AQ240" s="178">
        <v>0</v>
      </c>
      <c r="AR240" s="178">
        <v>0</v>
      </c>
      <c r="AS240" s="178">
        <v>0</v>
      </c>
      <c r="AT240" s="178">
        <v>0</v>
      </c>
      <c r="AU240" s="178">
        <v>0</v>
      </c>
      <c r="AV240" s="178">
        <v>0</v>
      </c>
      <c r="AW240" s="163">
        <f t="shared" si="226"/>
        <v>0</v>
      </c>
      <c r="AX240" s="59">
        <f ca="1" t="shared" si="222"/>
        <v>0</v>
      </c>
      <c r="AY240" s="29"/>
      <c r="AZ240" s="178">
        <v>0</v>
      </c>
      <c r="BA240" s="59">
        <f ca="1" t="shared" si="223"/>
        <v>0</v>
      </c>
      <c r="BB240" s="178">
        <v>0</v>
      </c>
      <c r="BC240" s="59">
        <f ca="1" t="shared" si="224"/>
        <v>0</v>
      </c>
      <c r="BD240" s="178">
        <v>0</v>
      </c>
      <c r="BE240" s="59">
        <f aca="true" t="shared" si="283" ref="BE240">_xlfn.IFERROR(BD240/BD$275,0)</f>
        <v>0</v>
      </c>
      <c r="BF240" s="178">
        <v>0</v>
      </c>
      <c r="BG240" s="59">
        <f aca="true" t="shared" si="284" ref="BG240">_xlfn.IFERROR(BF240/BF$275,0)</f>
        <v>0</v>
      </c>
      <c r="BH240" s="29"/>
      <c r="BI240" s="7"/>
      <c r="BJ240" s="7"/>
      <c r="BK240" s="7"/>
      <c r="BL240" s="7"/>
      <c r="BM240" s="7"/>
      <c r="BN240" s="7"/>
      <c r="BO240" s="7"/>
      <c r="BP240" s="7"/>
      <c r="BQ240" s="7"/>
    </row>
    <row r="241" spans="2:69" ht="15">
      <c r="B241" s="287"/>
      <c r="C241" s="180"/>
      <c r="D241" s="181" t="str">
        <f>C238&amp;".3"</f>
        <v>29.3</v>
      </c>
      <c r="E241" s="170"/>
      <c r="F241" s="170" t="s">
        <v>232</v>
      </c>
      <c r="G241" s="170"/>
      <c r="H241" s="170"/>
      <c r="I241" s="178">
        <f>SUM(I242,I248,I254,I260)</f>
        <v>0</v>
      </c>
      <c r="J241" s="178">
        <f aca="true" t="shared" si="285" ref="J241:AV241">SUM(J242,J248,J254,J260)</f>
        <v>0</v>
      </c>
      <c r="K241" s="178">
        <f t="shared" si="285"/>
        <v>0</v>
      </c>
      <c r="L241" s="178">
        <f t="shared" si="285"/>
        <v>0</v>
      </c>
      <c r="M241" s="178">
        <f t="shared" si="285"/>
        <v>0</v>
      </c>
      <c r="N241" s="178">
        <f t="shared" si="285"/>
        <v>0</v>
      </c>
      <c r="O241" s="178">
        <f t="shared" si="285"/>
        <v>0</v>
      </c>
      <c r="P241" s="178">
        <f t="shared" si="285"/>
        <v>0</v>
      </c>
      <c r="Q241" s="178">
        <f t="shared" si="285"/>
        <v>0</v>
      </c>
      <c r="R241" s="178">
        <f t="shared" si="285"/>
        <v>0</v>
      </c>
      <c r="S241" s="178">
        <f t="shared" si="285"/>
        <v>0</v>
      </c>
      <c r="T241" s="178">
        <f t="shared" si="285"/>
        <v>0</v>
      </c>
      <c r="U241" s="178">
        <f t="shared" si="285"/>
        <v>0</v>
      </c>
      <c r="V241" s="178">
        <f t="shared" si="285"/>
        <v>0</v>
      </c>
      <c r="W241" s="178">
        <f t="shared" si="285"/>
        <v>0</v>
      </c>
      <c r="X241" s="178">
        <f t="shared" si="285"/>
        <v>0</v>
      </c>
      <c r="Y241" s="178">
        <f t="shared" si="285"/>
        <v>0</v>
      </c>
      <c r="Z241" s="178">
        <f t="shared" si="285"/>
        <v>0</v>
      </c>
      <c r="AA241" s="178">
        <f t="shared" si="285"/>
        <v>0</v>
      </c>
      <c r="AB241" s="178">
        <f t="shared" si="285"/>
        <v>0</v>
      </c>
      <c r="AC241" s="178">
        <f t="shared" si="285"/>
        <v>0</v>
      </c>
      <c r="AD241" s="178">
        <f t="shared" si="285"/>
        <v>0</v>
      </c>
      <c r="AE241" s="178">
        <f t="shared" si="285"/>
        <v>0</v>
      </c>
      <c r="AF241" s="178">
        <f t="shared" si="285"/>
        <v>0</v>
      </c>
      <c r="AG241" s="178">
        <f t="shared" si="285"/>
        <v>0</v>
      </c>
      <c r="AH241" s="178">
        <f t="shared" si="285"/>
        <v>0</v>
      </c>
      <c r="AI241" s="178">
        <f t="shared" si="285"/>
        <v>0</v>
      </c>
      <c r="AJ241" s="178">
        <f t="shared" si="285"/>
        <v>0</v>
      </c>
      <c r="AK241" s="178">
        <f t="shared" si="285"/>
        <v>0</v>
      </c>
      <c r="AL241" s="178">
        <f t="shared" si="285"/>
        <v>0</v>
      </c>
      <c r="AM241" s="178">
        <f t="shared" si="285"/>
        <v>0</v>
      </c>
      <c r="AN241" s="178">
        <f t="shared" si="285"/>
        <v>0</v>
      </c>
      <c r="AO241" s="178">
        <f t="shared" si="285"/>
        <v>0</v>
      </c>
      <c r="AP241" s="178">
        <f t="shared" si="285"/>
        <v>0</v>
      </c>
      <c r="AQ241" s="178">
        <f t="shared" si="285"/>
        <v>0</v>
      </c>
      <c r="AR241" s="178">
        <f t="shared" si="285"/>
        <v>0</v>
      </c>
      <c r="AS241" s="178">
        <f t="shared" si="285"/>
        <v>0</v>
      </c>
      <c r="AT241" s="178">
        <f t="shared" si="285"/>
        <v>0</v>
      </c>
      <c r="AU241" s="178">
        <f t="shared" si="285"/>
        <v>0</v>
      </c>
      <c r="AV241" s="178">
        <f t="shared" si="285"/>
        <v>0</v>
      </c>
      <c r="AW241" s="163">
        <f t="shared" si="226"/>
        <v>0</v>
      </c>
      <c r="AX241" s="59">
        <f ca="1" t="shared" si="222"/>
        <v>0</v>
      </c>
      <c r="AY241" s="29"/>
      <c r="AZ241" s="178">
        <f aca="true" t="shared" si="286" ref="AZ241">SUM(AZ242,AZ248,AZ254,AZ260)</f>
        <v>0</v>
      </c>
      <c r="BA241" s="59">
        <f ca="1" t="shared" si="223"/>
        <v>0</v>
      </c>
      <c r="BB241" s="178">
        <f aca="true" t="shared" si="287" ref="BB241">SUM(BB242,BB248,BB254,BB260)</f>
        <v>0</v>
      </c>
      <c r="BC241" s="59">
        <f ca="1" t="shared" si="224"/>
        <v>0</v>
      </c>
      <c r="BD241" s="178">
        <f aca="true" t="shared" si="288" ref="BD241">SUM(BD242,BD248,BD254,BD260)</f>
        <v>0</v>
      </c>
      <c r="BE241" s="59">
        <f aca="true" t="shared" si="289" ref="BE241">_xlfn.IFERROR(BD241/BD$275,0)</f>
        <v>0</v>
      </c>
      <c r="BF241" s="178">
        <f aca="true" t="shared" si="290" ref="BF241">SUM(BF242,BF248,BF254,BF260)</f>
        <v>0</v>
      </c>
      <c r="BG241" s="59">
        <f aca="true" t="shared" si="291" ref="BG241">_xlfn.IFERROR(BF241/BF$275,0)</f>
        <v>0</v>
      </c>
      <c r="BH241" s="29"/>
      <c r="BI241" s="8"/>
      <c r="BJ241" s="8"/>
      <c r="BK241" s="8"/>
      <c r="BL241" s="8"/>
      <c r="BM241" s="8"/>
      <c r="BN241" s="8"/>
      <c r="BO241" s="8"/>
      <c r="BP241" s="8"/>
      <c r="BQ241" s="8"/>
    </row>
    <row r="242" spans="2:69" ht="15">
      <c r="B242" s="287"/>
      <c r="C242" s="251"/>
      <c r="D242" s="257"/>
      <c r="E242" s="201" t="str">
        <f>D241&amp;".1"</f>
        <v>29.3.1</v>
      </c>
      <c r="F242" s="240" t="s">
        <v>93</v>
      </c>
      <c r="G242" s="244"/>
      <c r="H242" s="244"/>
      <c r="I242" s="178">
        <f>SUM(I243:I247)</f>
        <v>0</v>
      </c>
      <c r="J242" s="178">
        <f aca="true" t="shared" si="292" ref="J242:AV242">SUM(J243:J247)</f>
        <v>0</v>
      </c>
      <c r="K242" s="178">
        <f t="shared" si="292"/>
        <v>0</v>
      </c>
      <c r="L242" s="178">
        <f t="shared" si="292"/>
        <v>0</v>
      </c>
      <c r="M242" s="178">
        <f t="shared" si="292"/>
        <v>0</v>
      </c>
      <c r="N242" s="178">
        <f t="shared" si="292"/>
        <v>0</v>
      </c>
      <c r="O242" s="178">
        <f t="shared" si="292"/>
        <v>0</v>
      </c>
      <c r="P242" s="178">
        <f t="shared" si="292"/>
        <v>0</v>
      </c>
      <c r="Q242" s="178">
        <f t="shared" si="292"/>
        <v>0</v>
      </c>
      <c r="R242" s="178">
        <f t="shared" si="292"/>
        <v>0</v>
      </c>
      <c r="S242" s="178">
        <f t="shared" si="292"/>
        <v>0</v>
      </c>
      <c r="T242" s="178">
        <f t="shared" si="292"/>
        <v>0</v>
      </c>
      <c r="U242" s="178">
        <f t="shared" si="292"/>
        <v>0</v>
      </c>
      <c r="V242" s="178">
        <f t="shared" si="292"/>
        <v>0</v>
      </c>
      <c r="W242" s="178">
        <f t="shared" si="292"/>
        <v>0</v>
      </c>
      <c r="X242" s="178">
        <f t="shared" si="292"/>
        <v>0</v>
      </c>
      <c r="Y242" s="178">
        <f t="shared" si="292"/>
        <v>0</v>
      </c>
      <c r="Z242" s="178">
        <f t="shared" si="292"/>
        <v>0</v>
      </c>
      <c r="AA242" s="178">
        <f t="shared" si="292"/>
        <v>0</v>
      </c>
      <c r="AB242" s="178">
        <f t="shared" si="292"/>
        <v>0</v>
      </c>
      <c r="AC242" s="178">
        <f t="shared" si="292"/>
        <v>0</v>
      </c>
      <c r="AD242" s="178">
        <f t="shared" si="292"/>
        <v>0</v>
      </c>
      <c r="AE242" s="178">
        <f t="shared" si="292"/>
        <v>0</v>
      </c>
      <c r="AF242" s="178">
        <f t="shared" si="292"/>
        <v>0</v>
      </c>
      <c r="AG242" s="178">
        <f t="shared" si="292"/>
        <v>0</v>
      </c>
      <c r="AH242" s="178">
        <f t="shared" si="292"/>
        <v>0</v>
      </c>
      <c r="AI242" s="178">
        <f t="shared" si="292"/>
        <v>0</v>
      </c>
      <c r="AJ242" s="178">
        <f t="shared" si="292"/>
        <v>0</v>
      </c>
      <c r="AK242" s="178">
        <f t="shared" si="292"/>
        <v>0</v>
      </c>
      <c r="AL242" s="178">
        <f t="shared" si="292"/>
        <v>0</v>
      </c>
      <c r="AM242" s="178">
        <f t="shared" si="292"/>
        <v>0</v>
      </c>
      <c r="AN242" s="178">
        <f t="shared" si="292"/>
        <v>0</v>
      </c>
      <c r="AO242" s="178">
        <f t="shared" si="292"/>
        <v>0</v>
      </c>
      <c r="AP242" s="178">
        <f t="shared" si="292"/>
        <v>0</v>
      </c>
      <c r="AQ242" s="178">
        <f t="shared" si="292"/>
        <v>0</v>
      </c>
      <c r="AR242" s="178">
        <f t="shared" si="292"/>
        <v>0</v>
      </c>
      <c r="AS242" s="178">
        <f t="shared" si="292"/>
        <v>0</v>
      </c>
      <c r="AT242" s="178">
        <f t="shared" si="292"/>
        <v>0</v>
      </c>
      <c r="AU242" s="178">
        <f t="shared" si="292"/>
        <v>0</v>
      </c>
      <c r="AV242" s="178">
        <f t="shared" si="292"/>
        <v>0</v>
      </c>
      <c r="AW242" s="163">
        <f t="shared" si="226"/>
        <v>0</v>
      </c>
      <c r="AX242" s="59">
        <f ca="1" t="shared" si="222"/>
        <v>0</v>
      </c>
      <c r="AY242" s="29"/>
      <c r="AZ242" s="178">
        <f aca="true" t="shared" si="293" ref="AZ242">SUM(AZ243:AZ247)</f>
        <v>0</v>
      </c>
      <c r="BA242" s="59">
        <f ca="1" t="shared" si="223"/>
        <v>0</v>
      </c>
      <c r="BB242" s="178">
        <f aca="true" t="shared" si="294" ref="BB242">SUM(BB243:BB247)</f>
        <v>0</v>
      </c>
      <c r="BC242" s="59">
        <f ca="1" t="shared" si="224"/>
        <v>0</v>
      </c>
      <c r="BD242" s="178">
        <f aca="true" t="shared" si="295" ref="BD242">SUM(BD243:BD247)</f>
        <v>0</v>
      </c>
      <c r="BE242" s="59">
        <f aca="true" t="shared" si="296" ref="BE242">_xlfn.IFERROR(BD242/BD$275,0)</f>
        <v>0</v>
      </c>
      <c r="BF242" s="178">
        <f aca="true" t="shared" si="297" ref="BF242">SUM(BF243:BF247)</f>
        <v>0</v>
      </c>
      <c r="BG242" s="59">
        <f aca="true" t="shared" si="298" ref="BG242">_xlfn.IFERROR(BF242/BF$275,0)</f>
        <v>0</v>
      </c>
      <c r="BH242" s="29"/>
      <c r="BI242" s="8"/>
      <c r="BJ242" s="8"/>
      <c r="BK242" s="8"/>
      <c r="BL242" s="8"/>
      <c r="BM242" s="8"/>
      <c r="BN242" s="8"/>
      <c r="BO242" s="8"/>
      <c r="BP242" s="8"/>
      <c r="BQ242" s="8"/>
    </row>
    <row r="243" spans="2:69" ht="15">
      <c r="B243" s="287"/>
      <c r="C243" s="251"/>
      <c r="D243" s="257"/>
      <c r="E243" s="201"/>
      <c r="F243" s="181" t="str">
        <f>E242&amp;".1"</f>
        <v>29.3.1.1</v>
      </c>
      <c r="G243" s="244" t="s">
        <v>94</v>
      </c>
      <c r="H243" s="248"/>
      <c r="I243" s="263">
        <v>0</v>
      </c>
      <c r="J243" s="263">
        <v>0</v>
      </c>
      <c r="K243" s="263">
        <v>0</v>
      </c>
      <c r="L243" s="263">
        <v>0</v>
      </c>
      <c r="M243" s="263">
        <v>0</v>
      </c>
      <c r="N243" s="263">
        <v>0</v>
      </c>
      <c r="O243" s="263">
        <v>0</v>
      </c>
      <c r="P243" s="263">
        <v>0</v>
      </c>
      <c r="Q243" s="263">
        <v>0</v>
      </c>
      <c r="R243" s="263">
        <v>0</v>
      </c>
      <c r="S243" s="263">
        <v>0</v>
      </c>
      <c r="T243" s="263">
        <v>0</v>
      </c>
      <c r="U243" s="263">
        <v>0</v>
      </c>
      <c r="V243" s="263">
        <v>0</v>
      </c>
      <c r="W243" s="263">
        <v>0</v>
      </c>
      <c r="X243" s="263">
        <v>0</v>
      </c>
      <c r="Y243" s="263">
        <v>0</v>
      </c>
      <c r="Z243" s="263">
        <v>0</v>
      </c>
      <c r="AA243" s="263">
        <v>0</v>
      </c>
      <c r="AB243" s="263">
        <v>0</v>
      </c>
      <c r="AC243" s="263">
        <v>0</v>
      </c>
      <c r="AD243" s="263">
        <v>0</v>
      </c>
      <c r="AE243" s="263">
        <v>0</v>
      </c>
      <c r="AF243" s="263">
        <v>0</v>
      </c>
      <c r="AG243" s="263">
        <v>0</v>
      </c>
      <c r="AH243" s="263">
        <v>0</v>
      </c>
      <c r="AI243" s="263">
        <v>0</v>
      </c>
      <c r="AJ243" s="263">
        <v>0</v>
      </c>
      <c r="AK243" s="263">
        <v>0</v>
      </c>
      <c r="AL243" s="263">
        <v>0</v>
      </c>
      <c r="AM243" s="263">
        <v>0</v>
      </c>
      <c r="AN243" s="263">
        <v>0</v>
      </c>
      <c r="AO243" s="263">
        <v>0</v>
      </c>
      <c r="AP243" s="263">
        <v>0</v>
      </c>
      <c r="AQ243" s="263">
        <v>0</v>
      </c>
      <c r="AR243" s="263">
        <v>0</v>
      </c>
      <c r="AS243" s="263">
        <v>0</v>
      </c>
      <c r="AT243" s="263">
        <v>0</v>
      </c>
      <c r="AU243" s="263">
        <v>0</v>
      </c>
      <c r="AV243" s="263">
        <v>0</v>
      </c>
      <c r="AW243" s="163">
        <f t="shared" si="226"/>
        <v>0</v>
      </c>
      <c r="AX243" s="59">
        <f ca="1" t="shared" si="222"/>
        <v>0</v>
      </c>
      <c r="AY243" s="29"/>
      <c r="AZ243" s="263">
        <v>0</v>
      </c>
      <c r="BA243" s="59">
        <f ca="1" t="shared" si="223"/>
        <v>0</v>
      </c>
      <c r="BB243" s="263">
        <v>0</v>
      </c>
      <c r="BC243" s="59">
        <f ca="1" t="shared" si="224"/>
        <v>0</v>
      </c>
      <c r="BD243" s="263">
        <v>0</v>
      </c>
      <c r="BE243" s="59">
        <f aca="true" t="shared" si="299" ref="BE243">_xlfn.IFERROR(BD243/BD$275,0)</f>
        <v>0</v>
      </c>
      <c r="BF243" s="263">
        <v>0</v>
      </c>
      <c r="BG243" s="59">
        <f aca="true" t="shared" si="300" ref="BG243">_xlfn.IFERROR(BF243/BF$275,0)</f>
        <v>0</v>
      </c>
      <c r="BH243" s="29"/>
      <c r="BI243" s="7"/>
      <c r="BJ243" s="7"/>
      <c r="BK243" s="7"/>
      <c r="BL243" s="7"/>
      <c r="BM243" s="7"/>
      <c r="BN243" s="7"/>
      <c r="BO243" s="7"/>
      <c r="BP243" s="7"/>
      <c r="BQ243" s="7"/>
    </row>
    <row r="244" spans="2:69" ht="15">
      <c r="B244" s="287"/>
      <c r="C244" s="251"/>
      <c r="D244" s="257"/>
      <c r="E244" s="201"/>
      <c r="F244" s="181" t="str">
        <f>E242&amp;".2"</f>
        <v>29.3.1.2</v>
      </c>
      <c r="G244" s="244" t="s">
        <v>95</v>
      </c>
      <c r="H244" s="248"/>
      <c r="I244" s="263">
        <v>0</v>
      </c>
      <c r="J244" s="263">
        <v>0</v>
      </c>
      <c r="K244" s="263">
        <v>0</v>
      </c>
      <c r="L244" s="263">
        <v>0</v>
      </c>
      <c r="M244" s="263">
        <v>0</v>
      </c>
      <c r="N244" s="263">
        <v>0</v>
      </c>
      <c r="O244" s="263">
        <v>0</v>
      </c>
      <c r="P244" s="263">
        <v>0</v>
      </c>
      <c r="Q244" s="263">
        <v>0</v>
      </c>
      <c r="R244" s="263">
        <v>0</v>
      </c>
      <c r="S244" s="263">
        <v>0</v>
      </c>
      <c r="T244" s="263">
        <v>0</v>
      </c>
      <c r="U244" s="263">
        <v>0</v>
      </c>
      <c r="V244" s="263">
        <v>0</v>
      </c>
      <c r="W244" s="263">
        <v>0</v>
      </c>
      <c r="X244" s="263">
        <v>0</v>
      </c>
      <c r="Y244" s="263">
        <v>0</v>
      </c>
      <c r="Z244" s="263">
        <v>0</v>
      </c>
      <c r="AA244" s="263">
        <v>0</v>
      </c>
      <c r="AB244" s="263">
        <v>0</v>
      </c>
      <c r="AC244" s="263">
        <v>0</v>
      </c>
      <c r="AD244" s="263">
        <v>0</v>
      </c>
      <c r="AE244" s="263">
        <v>0</v>
      </c>
      <c r="AF244" s="263">
        <v>0</v>
      </c>
      <c r="AG244" s="263">
        <v>0</v>
      </c>
      <c r="AH244" s="263">
        <v>0</v>
      </c>
      <c r="AI244" s="263">
        <v>0</v>
      </c>
      <c r="AJ244" s="263">
        <v>0</v>
      </c>
      <c r="AK244" s="263">
        <v>0</v>
      </c>
      <c r="AL244" s="263">
        <v>0</v>
      </c>
      <c r="AM244" s="263">
        <v>0</v>
      </c>
      <c r="AN244" s="263">
        <v>0</v>
      </c>
      <c r="AO244" s="263">
        <v>0</v>
      </c>
      <c r="AP244" s="263">
        <v>0</v>
      </c>
      <c r="AQ244" s="263">
        <v>0</v>
      </c>
      <c r="AR244" s="263">
        <v>0</v>
      </c>
      <c r="AS244" s="263">
        <v>0</v>
      </c>
      <c r="AT244" s="263">
        <v>0</v>
      </c>
      <c r="AU244" s="263">
        <v>0</v>
      </c>
      <c r="AV244" s="263">
        <v>0</v>
      </c>
      <c r="AW244" s="163">
        <f t="shared" si="226"/>
        <v>0</v>
      </c>
      <c r="AX244" s="59">
        <f ca="1" t="shared" si="222"/>
        <v>0</v>
      </c>
      <c r="AY244" s="29"/>
      <c r="AZ244" s="263">
        <v>0</v>
      </c>
      <c r="BA244" s="59">
        <f ca="1" t="shared" si="223"/>
        <v>0</v>
      </c>
      <c r="BB244" s="263">
        <v>0</v>
      </c>
      <c r="BC244" s="59">
        <f ca="1" t="shared" si="224"/>
        <v>0</v>
      </c>
      <c r="BD244" s="263">
        <v>0</v>
      </c>
      <c r="BE244" s="59">
        <f aca="true" t="shared" si="301" ref="BE244">_xlfn.IFERROR(BD244/BD$275,0)</f>
        <v>0</v>
      </c>
      <c r="BF244" s="263">
        <v>0</v>
      </c>
      <c r="BG244" s="59">
        <f aca="true" t="shared" si="302" ref="BG244">_xlfn.IFERROR(BF244/BF$275,0)</f>
        <v>0</v>
      </c>
      <c r="BH244" s="29"/>
      <c r="BI244" s="8"/>
      <c r="BJ244" s="8"/>
      <c r="BK244" s="8"/>
      <c r="BL244" s="8"/>
      <c r="BM244" s="8"/>
      <c r="BN244" s="8"/>
      <c r="BO244" s="8"/>
      <c r="BP244" s="8"/>
      <c r="BQ244" s="8"/>
    </row>
    <row r="245" spans="2:69" ht="15">
      <c r="B245" s="287"/>
      <c r="C245" s="251"/>
      <c r="D245" s="257"/>
      <c r="E245" s="201"/>
      <c r="F245" s="181" t="str">
        <f>E242&amp;".3"</f>
        <v>29.3.1.3</v>
      </c>
      <c r="G245" s="244" t="s">
        <v>96</v>
      </c>
      <c r="H245" s="248"/>
      <c r="I245" s="263">
        <v>0</v>
      </c>
      <c r="J245" s="263">
        <v>0</v>
      </c>
      <c r="K245" s="263">
        <v>0</v>
      </c>
      <c r="L245" s="263">
        <v>0</v>
      </c>
      <c r="M245" s="263">
        <v>0</v>
      </c>
      <c r="N245" s="263">
        <v>0</v>
      </c>
      <c r="O245" s="263">
        <v>0</v>
      </c>
      <c r="P245" s="263">
        <v>0</v>
      </c>
      <c r="Q245" s="263">
        <v>0</v>
      </c>
      <c r="R245" s="263">
        <v>0</v>
      </c>
      <c r="S245" s="263">
        <v>0</v>
      </c>
      <c r="T245" s="263">
        <v>0</v>
      </c>
      <c r="U245" s="263">
        <v>0</v>
      </c>
      <c r="V245" s="263">
        <v>0</v>
      </c>
      <c r="W245" s="263">
        <v>0</v>
      </c>
      <c r="X245" s="263">
        <v>0</v>
      </c>
      <c r="Y245" s="263">
        <v>0</v>
      </c>
      <c r="Z245" s="263">
        <v>0</v>
      </c>
      <c r="AA245" s="263">
        <v>0</v>
      </c>
      <c r="AB245" s="263">
        <v>0</v>
      </c>
      <c r="AC245" s="263">
        <v>0</v>
      </c>
      <c r="AD245" s="263">
        <v>0</v>
      </c>
      <c r="AE245" s="263">
        <v>0</v>
      </c>
      <c r="AF245" s="263">
        <v>0</v>
      </c>
      <c r="AG245" s="263">
        <v>0</v>
      </c>
      <c r="AH245" s="263">
        <v>0</v>
      </c>
      <c r="AI245" s="263">
        <v>0</v>
      </c>
      <c r="AJ245" s="263">
        <v>0</v>
      </c>
      <c r="AK245" s="263">
        <v>0</v>
      </c>
      <c r="AL245" s="263">
        <v>0</v>
      </c>
      <c r="AM245" s="263">
        <v>0</v>
      </c>
      <c r="AN245" s="263">
        <v>0</v>
      </c>
      <c r="AO245" s="263">
        <v>0</v>
      </c>
      <c r="AP245" s="263">
        <v>0</v>
      </c>
      <c r="AQ245" s="263">
        <v>0</v>
      </c>
      <c r="AR245" s="263">
        <v>0</v>
      </c>
      <c r="AS245" s="263">
        <v>0</v>
      </c>
      <c r="AT245" s="263">
        <v>0</v>
      </c>
      <c r="AU245" s="263">
        <v>0</v>
      </c>
      <c r="AV245" s="263">
        <v>0</v>
      </c>
      <c r="AW245" s="163">
        <f t="shared" si="226"/>
        <v>0</v>
      </c>
      <c r="AX245" s="59">
        <f ca="1" t="shared" si="222"/>
        <v>0</v>
      </c>
      <c r="AY245" s="29"/>
      <c r="AZ245" s="263">
        <v>0</v>
      </c>
      <c r="BA245" s="59">
        <f ca="1" t="shared" si="223"/>
        <v>0</v>
      </c>
      <c r="BB245" s="263">
        <v>0</v>
      </c>
      <c r="BC245" s="59">
        <f ca="1" t="shared" si="224"/>
        <v>0</v>
      </c>
      <c r="BD245" s="263">
        <v>0</v>
      </c>
      <c r="BE245" s="59">
        <f aca="true" t="shared" si="303" ref="BE245">_xlfn.IFERROR(BD245/BD$275,0)</f>
        <v>0</v>
      </c>
      <c r="BF245" s="263">
        <v>0</v>
      </c>
      <c r="BG245" s="59">
        <f aca="true" t="shared" si="304" ref="BG245">_xlfn.IFERROR(BF245/BF$275,0)</f>
        <v>0</v>
      </c>
      <c r="BH245" s="29"/>
      <c r="BI245" s="8"/>
      <c r="BJ245" s="8"/>
      <c r="BK245" s="8"/>
      <c r="BL245" s="8"/>
      <c r="BM245" s="8"/>
      <c r="BN245" s="8"/>
      <c r="BO245" s="8"/>
      <c r="BP245" s="8"/>
      <c r="BQ245" s="8"/>
    </row>
    <row r="246" spans="2:69" ht="15">
      <c r="B246" s="287"/>
      <c r="C246" s="251"/>
      <c r="D246" s="257"/>
      <c r="E246" s="201"/>
      <c r="F246" s="181" t="str">
        <f>E242&amp;".4"</f>
        <v>29.3.1.4</v>
      </c>
      <c r="G246" s="244" t="s">
        <v>97</v>
      </c>
      <c r="H246" s="248"/>
      <c r="I246" s="263">
        <v>0</v>
      </c>
      <c r="J246" s="263">
        <v>0</v>
      </c>
      <c r="K246" s="263">
        <v>0</v>
      </c>
      <c r="L246" s="263">
        <v>0</v>
      </c>
      <c r="M246" s="263">
        <v>0</v>
      </c>
      <c r="N246" s="263">
        <v>0</v>
      </c>
      <c r="O246" s="263">
        <v>0</v>
      </c>
      <c r="P246" s="263">
        <v>0</v>
      </c>
      <c r="Q246" s="263">
        <v>0</v>
      </c>
      <c r="R246" s="263">
        <v>0</v>
      </c>
      <c r="S246" s="263">
        <v>0</v>
      </c>
      <c r="T246" s="263">
        <v>0</v>
      </c>
      <c r="U246" s="263">
        <v>0</v>
      </c>
      <c r="V246" s="263">
        <v>0</v>
      </c>
      <c r="W246" s="263">
        <v>0</v>
      </c>
      <c r="X246" s="263">
        <v>0</v>
      </c>
      <c r="Y246" s="263">
        <v>0</v>
      </c>
      <c r="Z246" s="263">
        <v>0</v>
      </c>
      <c r="AA246" s="263">
        <v>0</v>
      </c>
      <c r="AB246" s="263">
        <v>0</v>
      </c>
      <c r="AC246" s="263">
        <v>0</v>
      </c>
      <c r="AD246" s="263">
        <v>0</v>
      </c>
      <c r="AE246" s="263">
        <v>0</v>
      </c>
      <c r="AF246" s="263">
        <v>0</v>
      </c>
      <c r="AG246" s="263">
        <v>0</v>
      </c>
      <c r="AH246" s="263">
        <v>0</v>
      </c>
      <c r="AI246" s="263">
        <v>0</v>
      </c>
      <c r="AJ246" s="263">
        <v>0</v>
      </c>
      <c r="AK246" s="263">
        <v>0</v>
      </c>
      <c r="AL246" s="263">
        <v>0</v>
      </c>
      <c r="AM246" s="263">
        <v>0</v>
      </c>
      <c r="AN246" s="263">
        <v>0</v>
      </c>
      <c r="AO246" s="263">
        <v>0</v>
      </c>
      <c r="AP246" s="263">
        <v>0</v>
      </c>
      <c r="AQ246" s="263">
        <v>0</v>
      </c>
      <c r="AR246" s="263">
        <v>0</v>
      </c>
      <c r="AS246" s="263">
        <v>0</v>
      </c>
      <c r="AT246" s="263">
        <v>0</v>
      </c>
      <c r="AU246" s="263">
        <v>0</v>
      </c>
      <c r="AV246" s="263">
        <v>0</v>
      </c>
      <c r="AW246" s="163">
        <f t="shared" si="226"/>
        <v>0</v>
      </c>
      <c r="AX246" s="59">
        <f ca="1" t="shared" si="222"/>
        <v>0</v>
      </c>
      <c r="AY246" s="29"/>
      <c r="AZ246" s="263">
        <v>0</v>
      </c>
      <c r="BA246" s="59">
        <f ca="1" t="shared" si="223"/>
        <v>0</v>
      </c>
      <c r="BB246" s="263">
        <v>0</v>
      </c>
      <c r="BC246" s="59">
        <f ca="1" t="shared" si="224"/>
        <v>0</v>
      </c>
      <c r="BD246" s="263">
        <v>0</v>
      </c>
      <c r="BE246" s="59">
        <f aca="true" t="shared" si="305" ref="BE246">_xlfn.IFERROR(BD246/BD$275,0)</f>
        <v>0</v>
      </c>
      <c r="BF246" s="263">
        <v>0</v>
      </c>
      <c r="BG246" s="59">
        <f aca="true" t="shared" si="306" ref="BG246">_xlfn.IFERROR(BF246/BF$275,0)</f>
        <v>0</v>
      </c>
      <c r="BH246" s="29"/>
      <c r="BI246" s="8"/>
      <c r="BJ246" s="8"/>
      <c r="BK246" s="8"/>
      <c r="BL246" s="8"/>
      <c r="BM246" s="8"/>
      <c r="BN246" s="8"/>
      <c r="BO246" s="8"/>
      <c r="BP246" s="8"/>
      <c r="BQ246" s="8"/>
    </row>
    <row r="247" spans="2:69" ht="15">
      <c r="B247" s="287"/>
      <c r="C247" s="251"/>
      <c r="D247" s="257"/>
      <c r="E247" s="201"/>
      <c r="F247" s="181" t="str">
        <f>E242&amp;".5"</f>
        <v>29.3.1.5</v>
      </c>
      <c r="G247" s="244" t="s">
        <v>98</v>
      </c>
      <c r="H247" s="248"/>
      <c r="I247" s="263">
        <v>0</v>
      </c>
      <c r="J247" s="263">
        <v>0</v>
      </c>
      <c r="K247" s="263">
        <v>0</v>
      </c>
      <c r="L247" s="263">
        <v>0</v>
      </c>
      <c r="M247" s="263">
        <v>0</v>
      </c>
      <c r="N247" s="263">
        <v>0</v>
      </c>
      <c r="O247" s="263">
        <v>0</v>
      </c>
      <c r="P247" s="263">
        <v>0</v>
      </c>
      <c r="Q247" s="263">
        <v>0</v>
      </c>
      <c r="R247" s="263">
        <v>0</v>
      </c>
      <c r="S247" s="263">
        <v>0</v>
      </c>
      <c r="T247" s="263">
        <v>0</v>
      </c>
      <c r="U247" s="263">
        <v>0</v>
      </c>
      <c r="V247" s="263">
        <v>0</v>
      </c>
      <c r="W247" s="263">
        <v>0</v>
      </c>
      <c r="X247" s="263">
        <v>0</v>
      </c>
      <c r="Y247" s="263">
        <v>0</v>
      </c>
      <c r="Z247" s="263">
        <v>0</v>
      </c>
      <c r="AA247" s="263">
        <v>0</v>
      </c>
      <c r="AB247" s="263">
        <v>0</v>
      </c>
      <c r="AC247" s="263">
        <v>0</v>
      </c>
      <c r="AD247" s="263">
        <v>0</v>
      </c>
      <c r="AE247" s="263">
        <v>0</v>
      </c>
      <c r="AF247" s="263">
        <v>0</v>
      </c>
      <c r="AG247" s="263">
        <v>0</v>
      </c>
      <c r="AH247" s="263">
        <v>0</v>
      </c>
      <c r="AI247" s="263">
        <v>0</v>
      </c>
      <c r="AJ247" s="263">
        <v>0</v>
      </c>
      <c r="AK247" s="263">
        <v>0</v>
      </c>
      <c r="AL247" s="263">
        <v>0</v>
      </c>
      <c r="AM247" s="263">
        <v>0</v>
      </c>
      <c r="AN247" s="263">
        <v>0</v>
      </c>
      <c r="AO247" s="263">
        <v>0</v>
      </c>
      <c r="AP247" s="263">
        <v>0</v>
      </c>
      <c r="AQ247" s="263">
        <v>0</v>
      </c>
      <c r="AR247" s="263">
        <v>0</v>
      </c>
      <c r="AS247" s="263">
        <v>0</v>
      </c>
      <c r="AT247" s="263">
        <v>0</v>
      </c>
      <c r="AU247" s="263">
        <v>0</v>
      </c>
      <c r="AV247" s="263">
        <v>0</v>
      </c>
      <c r="AW247" s="163">
        <f t="shared" si="226"/>
        <v>0</v>
      </c>
      <c r="AX247" s="59">
        <f aca="true" t="shared" si="307" ref="AX247:AX265">_xlfn.IFERROR(AW247/$AW$275,0)</f>
        <v>0</v>
      </c>
      <c r="AY247" s="29"/>
      <c r="AZ247" s="263">
        <v>0</v>
      </c>
      <c r="BA247" s="59">
        <f aca="true" t="shared" si="308" ref="BA247:BA265">_xlfn.IFERROR(AZ247/AZ$275,0)</f>
        <v>0</v>
      </c>
      <c r="BB247" s="263">
        <v>0</v>
      </c>
      <c r="BC247" s="59">
        <f aca="true" t="shared" si="309" ref="BC247:BC265">_xlfn.IFERROR(BB247/BB$275,0)</f>
        <v>0</v>
      </c>
      <c r="BD247" s="263">
        <v>0</v>
      </c>
      <c r="BE247" s="59">
        <f aca="true" t="shared" si="310" ref="BE247">_xlfn.IFERROR(BD247/BD$275,0)</f>
        <v>0</v>
      </c>
      <c r="BF247" s="263">
        <v>0</v>
      </c>
      <c r="BG247" s="59">
        <f aca="true" t="shared" si="311" ref="BG247">_xlfn.IFERROR(BF247/BF$275,0)</f>
        <v>0</v>
      </c>
      <c r="BH247" s="29"/>
      <c r="BI247" s="8"/>
      <c r="BJ247" s="8"/>
      <c r="BK247" s="8"/>
      <c r="BL247" s="8"/>
      <c r="BM247" s="8"/>
      <c r="BN247" s="8"/>
      <c r="BO247" s="8"/>
      <c r="BP247" s="8"/>
      <c r="BQ247" s="8"/>
    </row>
    <row r="248" spans="2:69" ht="15">
      <c r="B248" s="287"/>
      <c r="C248" s="251"/>
      <c r="D248" s="257"/>
      <c r="E248" s="201" t="s">
        <v>657</v>
      </c>
      <c r="F248" s="240" t="s">
        <v>99</v>
      </c>
      <c r="G248" s="244"/>
      <c r="H248" s="244"/>
      <c r="I248" s="178">
        <f>SUM(I249:I253)</f>
        <v>0</v>
      </c>
      <c r="J248" s="178">
        <f aca="true" t="shared" si="312" ref="J248:AV248">SUM(J249:J253)</f>
        <v>0</v>
      </c>
      <c r="K248" s="178">
        <f t="shared" si="312"/>
        <v>0</v>
      </c>
      <c r="L248" s="178">
        <f t="shared" si="312"/>
        <v>0</v>
      </c>
      <c r="M248" s="178">
        <f t="shared" si="312"/>
        <v>0</v>
      </c>
      <c r="N248" s="178">
        <f t="shared" si="312"/>
        <v>0</v>
      </c>
      <c r="O248" s="178">
        <f t="shared" si="312"/>
        <v>0</v>
      </c>
      <c r="P248" s="178">
        <f t="shared" si="312"/>
        <v>0</v>
      </c>
      <c r="Q248" s="178">
        <f t="shared" si="312"/>
        <v>0</v>
      </c>
      <c r="R248" s="178">
        <f t="shared" si="312"/>
        <v>0</v>
      </c>
      <c r="S248" s="178">
        <f t="shared" si="312"/>
        <v>0</v>
      </c>
      <c r="T248" s="178">
        <f t="shared" si="312"/>
        <v>0</v>
      </c>
      <c r="U248" s="178">
        <f t="shared" si="312"/>
        <v>0</v>
      </c>
      <c r="V248" s="178">
        <f t="shared" si="312"/>
        <v>0</v>
      </c>
      <c r="W248" s="178">
        <f t="shared" si="312"/>
        <v>0</v>
      </c>
      <c r="X248" s="178">
        <f t="shared" si="312"/>
        <v>0</v>
      </c>
      <c r="Y248" s="178">
        <f t="shared" si="312"/>
        <v>0</v>
      </c>
      <c r="Z248" s="178">
        <f t="shared" si="312"/>
        <v>0</v>
      </c>
      <c r="AA248" s="178">
        <f t="shared" si="312"/>
        <v>0</v>
      </c>
      <c r="AB248" s="178">
        <f t="shared" si="312"/>
        <v>0</v>
      </c>
      <c r="AC248" s="178">
        <f t="shared" si="312"/>
        <v>0</v>
      </c>
      <c r="AD248" s="178">
        <f t="shared" si="312"/>
        <v>0</v>
      </c>
      <c r="AE248" s="178">
        <f t="shared" si="312"/>
        <v>0</v>
      </c>
      <c r="AF248" s="178">
        <f t="shared" si="312"/>
        <v>0</v>
      </c>
      <c r="AG248" s="178">
        <f t="shared" si="312"/>
        <v>0</v>
      </c>
      <c r="AH248" s="178">
        <f t="shared" si="312"/>
        <v>0</v>
      </c>
      <c r="AI248" s="178">
        <f t="shared" si="312"/>
        <v>0</v>
      </c>
      <c r="AJ248" s="178">
        <f t="shared" si="312"/>
        <v>0</v>
      </c>
      <c r="AK248" s="178">
        <f t="shared" si="312"/>
        <v>0</v>
      </c>
      <c r="AL248" s="178">
        <f t="shared" si="312"/>
        <v>0</v>
      </c>
      <c r="AM248" s="178">
        <f t="shared" si="312"/>
        <v>0</v>
      </c>
      <c r="AN248" s="178">
        <f t="shared" si="312"/>
        <v>0</v>
      </c>
      <c r="AO248" s="178">
        <f t="shared" si="312"/>
        <v>0</v>
      </c>
      <c r="AP248" s="178">
        <f t="shared" si="312"/>
        <v>0</v>
      </c>
      <c r="AQ248" s="178">
        <f t="shared" si="312"/>
        <v>0</v>
      </c>
      <c r="AR248" s="178">
        <f t="shared" si="312"/>
        <v>0</v>
      </c>
      <c r="AS248" s="178">
        <f t="shared" si="312"/>
        <v>0</v>
      </c>
      <c r="AT248" s="178">
        <f t="shared" si="312"/>
        <v>0</v>
      </c>
      <c r="AU248" s="178">
        <f t="shared" si="312"/>
        <v>0</v>
      </c>
      <c r="AV248" s="178">
        <f t="shared" si="312"/>
        <v>0</v>
      </c>
      <c r="AW248" s="163">
        <f t="shared" si="226"/>
        <v>0</v>
      </c>
      <c r="AX248" s="59">
        <f ca="1" t="shared" si="307"/>
        <v>0</v>
      </c>
      <c r="AY248" s="29"/>
      <c r="AZ248" s="178">
        <f aca="true" t="shared" si="313" ref="AZ248">SUM(AZ249:AZ253)</f>
        <v>0</v>
      </c>
      <c r="BA248" s="59">
        <f ca="1" t="shared" si="308"/>
        <v>0</v>
      </c>
      <c r="BB248" s="178">
        <f aca="true" t="shared" si="314" ref="BB248">SUM(BB249:BB253)</f>
        <v>0</v>
      </c>
      <c r="BC248" s="59">
        <f ca="1" t="shared" si="309"/>
        <v>0</v>
      </c>
      <c r="BD248" s="178">
        <f aca="true" t="shared" si="315" ref="BD248">SUM(BD249:BD253)</f>
        <v>0</v>
      </c>
      <c r="BE248" s="59">
        <f aca="true" t="shared" si="316" ref="BE248">_xlfn.IFERROR(BD248/BD$275,0)</f>
        <v>0</v>
      </c>
      <c r="BF248" s="178">
        <f aca="true" t="shared" si="317" ref="BF248">SUM(BF249:BF253)</f>
        <v>0</v>
      </c>
      <c r="BG248" s="59">
        <f aca="true" t="shared" si="318" ref="BG248">_xlfn.IFERROR(BF248/BF$275,0)</f>
        <v>0</v>
      </c>
      <c r="BH248" s="29"/>
      <c r="BI248" s="8"/>
      <c r="BJ248" s="8"/>
      <c r="BK248" s="8"/>
      <c r="BL248" s="8"/>
      <c r="BM248" s="8"/>
      <c r="BN248" s="8"/>
      <c r="BO248" s="8"/>
      <c r="BP248" s="8"/>
      <c r="BQ248" s="8"/>
    </row>
    <row r="249" spans="2:69" ht="15">
      <c r="B249" s="287"/>
      <c r="C249" s="251"/>
      <c r="D249" s="257"/>
      <c r="E249" s="201"/>
      <c r="F249" s="181" t="str">
        <f>E248&amp;".1"</f>
        <v>29.3.2.1</v>
      </c>
      <c r="G249" s="244" t="s">
        <v>100</v>
      </c>
      <c r="H249" s="248"/>
      <c r="I249" s="263">
        <v>0</v>
      </c>
      <c r="J249" s="263">
        <v>0</v>
      </c>
      <c r="K249" s="263">
        <v>0</v>
      </c>
      <c r="L249" s="263">
        <v>0</v>
      </c>
      <c r="M249" s="263">
        <v>0</v>
      </c>
      <c r="N249" s="263">
        <v>0</v>
      </c>
      <c r="O249" s="263">
        <v>0</v>
      </c>
      <c r="P249" s="263">
        <v>0</v>
      </c>
      <c r="Q249" s="263">
        <v>0</v>
      </c>
      <c r="R249" s="263">
        <v>0</v>
      </c>
      <c r="S249" s="263">
        <v>0</v>
      </c>
      <c r="T249" s="263">
        <v>0</v>
      </c>
      <c r="U249" s="263">
        <v>0</v>
      </c>
      <c r="V249" s="263">
        <v>0</v>
      </c>
      <c r="W249" s="263">
        <v>0</v>
      </c>
      <c r="X249" s="263">
        <v>0</v>
      </c>
      <c r="Y249" s="263">
        <v>0</v>
      </c>
      <c r="Z249" s="263">
        <v>0</v>
      </c>
      <c r="AA249" s="263">
        <v>0</v>
      </c>
      <c r="AB249" s="263">
        <v>0</v>
      </c>
      <c r="AC249" s="263">
        <v>0</v>
      </c>
      <c r="AD249" s="263">
        <v>0</v>
      </c>
      <c r="AE249" s="263">
        <v>0</v>
      </c>
      <c r="AF249" s="263">
        <v>0</v>
      </c>
      <c r="AG249" s="263">
        <v>0</v>
      </c>
      <c r="AH249" s="263">
        <v>0</v>
      </c>
      <c r="AI249" s="263">
        <v>0</v>
      </c>
      <c r="AJ249" s="263">
        <v>0</v>
      </c>
      <c r="AK249" s="263">
        <v>0</v>
      </c>
      <c r="AL249" s="263">
        <v>0</v>
      </c>
      <c r="AM249" s="263">
        <v>0</v>
      </c>
      <c r="AN249" s="263">
        <v>0</v>
      </c>
      <c r="AO249" s="263">
        <v>0</v>
      </c>
      <c r="AP249" s="263">
        <v>0</v>
      </c>
      <c r="AQ249" s="263">
        <v>0</v>
      </c>
      <c r="AR249" s="263">
        <v>0</v>
      </c>
      <c r="AS249" s="263">
        <v>0</v>
      </c>
      <c r="AT249" s="263">
        <v>0</v>
      </c>
      <c r="AU249" s="263">
        <v>0</v>
      </c>
      <c r="AV249" s="263">
        <v>0</v>
      </c>
      <c r="AW249" s="163">
        <f t="shared" si="226"/>
        <v>0</v>
      </c>
      <c r="AX249" s="59">
        <f ca="1" t="shared" si="307"/>
        <v>0</v>
      </c>
      <c r="AY249" s="29"/>
      <c r="AZ249" s="263">
        <v>0</v>
      </c>
      <c r="BA249" s="59">
        <f ca="1" t="shared" si="308"/>
        <v>0</v>
      </c>
      <c r="BB249" s="263">
        <v>0</v>
      </c>
      <c r="BC249" s="59">
        <f ca="1" t="shared" si="309"/>
        <v>0</v>
      </c>
      <c r="BD249" s="263">
        <v>0</v>
      </c>
      <c r="BE249" s="59">
        <f aca="true" t="shared" si="319" ref="BE249">_xlfn.IFERROR(BD249/BD$275,0)</f>
        <v>0</v>
      </c>
      <c r="BF249" s="263">
        <v>0</v>
      </c>
      <c r="BG249" s="59">
        <f aca="true" t="shared" si="320" ref="BG249">_xlfn.IFERROR(BF249/BF$275,0)</f>
        <v>0</v>
      </c>
      <c r="BH249" s="29"/>
      <c r="BI249" s="8"/>
      <c r="BJ249" s="8"/>
      <c r="BK249" s="8"/>
      <c r="BL249" s="8"/>
      <c r="BM249" s="8"/>
      <c r="BN249" s="8"/>
      <c r="BO249" s="8"/>
      <c r="BP249" s="8"/>
      <c r="BQ249" s="8"/>
    </row>
    <row r="250" spans="2:69" ht="15">
      <c r="B250" s="287"/>
      <c r="C250" s="251"/>
      <c r="D250" s="257"/>
      <c r="E250" s="201"/>
      <c r="F250" s="181" t="str">
        <f>E248&amp;".2"</f>
        <v>29.3.2.2</v>
      </c>
      <c r="G250" s="244" t="s">
        <v>101</v>
      </c>
      <c r="H250" s="248"/>
      <c r="I250" s="263">
        <v>0</v>
      </c>
      <c r="J250" s="263">
        <v>0</v>
      </c>
      <c r="K250" s="263">
        <v>0</v>
      </c>
      <c r="L250" s="263">
        <v>0</v>
      </c>
      <c r="M250" s="263">
        <v>0</v>
      </c>
      <c r="N250" s="263">
        <v>0</v>
      </c>
      <c r="O250" s="263">
        <v>0</v>
      </c>
      <c r="P250" s="263">
        <v>0</v>
      </c>
      <c r="Q250" s="263">
        <v>0</v>
      </c>
      <c r="R250" s="263">
        <v>0</v>
      </c>
      <c r="S250" s="263">
        <v>0</v>
      </c>
      <c r="T250" s="263">
        <v>0</v>
      </c>
      <c r="U250" s="263">
        <v>0</v>
      </c>
      <c r="V250" s="263">
        <v>0</v>
      </c>
      <c r="W250" s="263">
        <v>0</v>
      </c>
      <c r="X250" s="263">
        <v>0</v>
      </c>
      <c r="Y250" s="263">
        <v>0</v>
      </c>
      <c r="Z250" s="263">
        <v>0</v>
      </c>
      <c r="AA250" s="263">
        <v>0</v>
      </c>
      <c r="AB250" s="263">
        <v>0</v>
      </c>
      <c r="AC250" s="263">
        <v>0</v>
      </c>
      <c r="AD250" s="263">
        <v>0</v>
      </c>
      <c r="AE250" s="263">
        <v>0</v>
      </c>
      <c r="AF250" s="263">
        <v>0</v>
      </c>
      <c r="AG250" s="263">
        <v>0</v>
      </c>
      <c r="AH250" s="263">
        <v>0</v>
      </c>
      <c r="AI250" s="263">
        <v>0</v>
      </c>
      <c r="AJ250" s="263">
        <v>0</v>
      </c>
      <c r="AK250" s="263">
        <v>0</v>
      </c>
      <c r="AL250" s="263">
        <v>0</v>
      </c>
      <c r="AM250" s="263">
        <v>0</v>
      </c>
      <c r="AN250" s="263">
        <v>0</v>
      </c>
      <c r="AO250" s="263">
        <v>0</v>
      </c>
      <c r="AP250" s="263">
        <v>0</v>
      </c>
      <c r="AQ250" s="263">
        <v>0</v>
      </c>
      <c r="AR250" s="263">
        <v>0</v>
      </c>
      <c r="AS250" s="263">
        <v>0</v>
      </c>
      <c r="AT250" s="263">
        <v>0</v>
      </c>
      <c r="AU250" s="263">
        <v>0</v>
      </c>
      <c r="AV250" s="263">
        <v>0</v>
      </c>
      <c r="AW250" s="163">
        <f t="shared" si="226"/>
        <v>0</v>
      </c>
      <c r="AX250" s="59">
        <f ca="1" t="shared" si="307"/>
        <v>0</v>
      </c>
      <c r="AY250" s="29"/>
      <c r="AZ250" s="263">
        <v>0</v>
      </c>
      <c r="BA250" s="59">
        <f ca="1" t="shared" si="308"/>
        <v>0</v>
      </c>
      <c r="BB250" s="263">
        <v>0</v>
      </c>
      <c r="BC250" s="59">
        <f ca="1" t="shared" si="309"/>
        <v>0</v>
      </c>
      <c r="BD250" s="263">
        <v>0</v>
      </c>
      <c r="BE250" s="59">
        <f aca="true" t="shared" si="321" ref="BE250">_xlfn.IFERROR(BD250/BD$275,0)</f>
        <v>0</v>
      </c>
      <c r="BF250" s="263">
        <v>0</v>
      </c>
      <c r="BG250" s="59">
        <f aca="true" t="shared" si="322" ref="BG250">_xlfn.IFERROR(BF250/BF$275,0)</f>
        <v>0</v>
      </c>
      <c r="BH250" s="29"/>
      <c r="BI250" s="8"/>
      <c r="BJ250" s="8"/>
      <c r="BK250" s="8"/>
      <c r="BL250" s="8"/>
      <c r="BM250" s="8"/>
      <c r="BN250" s="8"/>
      <c r="BO250" s="8"/>
      <c r="BP250" s="8"/>
      <c r="BQ250" s="8"/>
    </row>
    <row r="251" spans="2:69" ht="15">
      <c r="B251" s="287"/>
      <c r="C251" s="251"/>
      <c r="D251" s="257"/>
      <c r="E251" s="201"/>
      <c r="F251" s="181" t="str">
        <f>E248&amp;".3"</f>
        <v>29.3.2.3</v>
      </c>
      <c r="G251" s="244" t="s">
        <v>102</v>
      </c>
      <c r="H251" s="248"/>
      <c r="I251" s="263">
        <v>0</v>
      </c>
      <c r="J251" s="263">
        <v>0</v>
      </c>
      <c r="K251" s="263">
        <v>0</v>
      </c>
      <c r="L251" s="263">
        <v>0</v>
      </c>
      <c r="M251" s="263">
        <v>0</v>
      </c>
      <c r="N251" s="263">
        <v>0</v>
      </c>
      <c r="O251" s="263">
        <v>0</v>
      </c>
      <c r="P251" s="263">
        <v>0</v>
      </c>
      <c r="Q251" s="263">
        <v>0</v>
      </c>
      <c r="R251" s="263">
        <v>0</v>
      </c>
      <c r="S251" s="263">
        <v>0</v>
      </c>
      <c r="T251" s="263">
        <v>0</v>
      </c>
      <c r="U251" s="263">
        <v>0</v>
      </c>
      <c r="V251" s="263">
        <v>0</v>
      </c>
      <c r="W251" s="263">
        <v>0</v>
      </c>
      <c r="X251" s="263">
        <v>0</v>
      </c>
      <c r="Y251" s="263">
        <v>0</v>
      </c>
      <c r="Z251" s="263">
        <v>0</v>
      </c>
      <c r="AA251" s="263">
        <v>0</v>
      </c>
      <c r="AB251" s="263">
        <v>0</v>
      </c>
      <c r="AC251" s="263">
        <v>0</v>
      </c>
      <c r="AD251" s="263">
        <v>0</v>
      </c>
      <c r="AE251" s="263">
        <v>0</v>
      </c>
      <c r="AF251" s="263">
        <v>0</v>
      </c>
      <c r="AG251" s="263">
        <v>0</v>
      </c>
      <c r="AH251" s="263">
        <v>0</v>
      </c>
      <c r="AI251" s="263">
        <v>0</v>
      </c>
      <c r="AJ251" s="263">
        <v>0</v>
      </c>
      <c r="AK251" s="263">
        <v>0</v>
      </c>
      <c r="AL251" s="263">
        <v>0</v>
      </c>
      <c r="AM251" s="263">
        <v>0</v>
      </c>
      <c r="AN251" s="263">
        <v>0</v>
      </c>
      <c r="AO251" s="263">
        <v>0</v>
      </c>
      <c r="AP251" s="263">
        <v>0</v>
      </c>
      <c r="AQ251" s="263">
        <v>0</v>
      </c>
      <c r="AR251" s="263">
        <v>0</v>
      </c>
      <c r="AS251" s="263">
        <v>0</v>
      </c>
      <c r="AT251" s="263">
        <v>0</v>
      </c>
      <c r="AU251" s="263">
        <v>0</v>
      </c>
      <c r="AV251" s="263">
        <v>0</v>
      </c>
      <c r="AW251" s="163">
        <f t="shared" si="226"/>
        <v>0</v>
      </c>
      <c r="AX251" s="59">
        <f ca="1" t="shared" si="307"/>
        <v>0</v>
      </c>
      <c r="AY251" s="29"/>
      <c r="AZ251" s="263">
        <v>0</v>
      </c>
      <c r="BA251" s="59">
        <f ca="1" t="shared" si="308"/>
        <v>0</v>
      </c>
      <c r="BB251" s="263">
        <v>0</v>
      </c>
      <c r="BC251" s="59">
        <f ca="1" t="shared" si="309"/>
        <v>0</v>
      </c>
      <c r="BD251" s="263">
        <v>0</v>
      </c>
      <c r="BE251" s="59">
        <f aca="true" t="shared" si="323" ref="BE251">_xlfn.IFERROR(BD251/BD$275,0)</f>
        <v>0</v>
      </c>
      <c r="BF251" s="263">
        <v>0</v>
      </c>
      <c r="BG251" s="59">
        <f aca="true" t="shared" si="324" ref="BG251">_xlfn.IFERROR(BF251/BF$275,0)</f>
        <v>0</v>
      </c>
      <c r="BH251" s="29"/>
      <c r="BI251" s="8"/>
      <c r="BJ251" s="8"/>
      <c r="BK251" s="8"/>
      <c r="BL251" s="8"/>
      <c r="BM251" s="8"/>
      <c r="BN251" s="8"/>
      <c r="BO251" s="8"/>
      <c r="BP251" s="8"/>
      <c r="BQ251" s="8"/>
    </row>
    <row r="252" spans="2:69" ht="15">
      <c r="B252" s="287"/>
      <c r="C252" s="251"/>
      <c r="D252" s="257"/>
      <c r="E252" s="201"/>
      <c r="F252" s="181" t="str">
        <f>E248&amp;".4"</f>
        <v>29.3.2.4</v>
      </c>
      <c r="G252" s="244" t="s">
        <v>103</v>
      </c>
      <c r="H252" s="248"/>
      <c r="I252" s="263">
        <v>0</v>
      </c>
      <c r="J252" s="263">
        <v>0</v>
      </c>
      <c r="K252" s="263">
        <v>0</v>
      </c>
      <c r="L252" s="263">
        <v>0</v>
      </c>
      <c r="M252" s="263">
        <v>0</v>
      </c>
      <c r="N252" s="263">
        <v>0</v>
      </c>
      <c r="O252" s="263">
        <v>0</v>
      </c>
      <c r="P252" s="263">
        <v>0</v>
      </c>
      <c r="Q252" s="263">
        <v>0</v>
      </c>
      <c r="R252" s="263">
        <v>0</v>
      </c>
      <c r="S252" s="263">
        <v>0</v>
      </c>
      <c r="T252" s="263">
        <v>0</v>
      </c>
      <c r="U252" s="263">
        <v>0</v>
      </c>
      <c r="V252" s="263">
        <v>0</v>
      </c>
      <c r="W252" s="263">
        <v>0</v>
      </c>
      <c r="X252" s="263">
        <v>0</v>
      </c>
      <c r="Y252" s="263">
        <v>0</v>
      </c>
      <c r="Z252" s="263">
        <v>0</v>
      </c>
      <c r="AA252" s="263">
        <v>0</v>
      </c>
      <c r="AB252" s="263">
        <v>0</v>
      </c>
      <c r="AC252" s="263">
        <v>0</v>
      </c>
      <c r="AD252" s="263">
        <v>0</v>
      </c>
      <c r="AE252" s="263">
        <v>0</v>
      </c>
      <c r="AF252" s="263">
        <v>0</v>
      </c>
      <c r="AG252" s="263">
        <v>0</v>
      </c>
      <c r="AH252" s="263">
        <v>0</v>
      </c>
      <c r="AI252" s="263">
        <v>0</v>
      </c>
      <c r="AJ252" s="263">
        <v>0</v>
      </c>
      <c r="AK252" s="263">
        <v>0</v>
      </c>
      <c r="AL252" s="263">
        <v>0</v>
      </c>
      <c r="AM252" s="263">
        <v>0</v>
      </c>
      <c r="AN252" s="263">
        <v>0</v>
      </c>
      <c r="AO252" s="263">
        <v>0</v>
      </c>
      <c r="AP252" s="263">
        <v>0</v>
      </c>
      <c r="AQ252" s="263">
        <v>0</v>
      </c>
      <c r="AR252" s="263">
        <v>0</v>
      </c>
      <c r="AS252" s="263">
        <v>0</v>
      </c>
      <c r="AT252" s="263">
        <v>0</v>
      </c>
      <c r="AU252" s="263">
        <v>0</v>
      </c>
      <c r="AV252" s="263">
        <v>0</v>
      </c>
      <c r="AW252" s="163">
        <f t="shared" si="226"/>
        <v>0</v>
      </c>
      <c r="AX252" s="59">
        <f ca="1" t="shared" si="307"/>
        <v>0</v>
      </c>
      <c r="AY252" s="29"/>
      <c r="AZ252" s="263">
        <v>0</v>
      </c>
      <c r="BA252" s="59">
        <f ca="1" t="shared" si="308"/>
        <v>0</v>
      </c>
      <c r="BB252" s="263">
        <v>0</v>
      </c>
      <c r="BC252" s="59">
        <f ca="1" t="shared" si="309"/>
        <v>0</v>
      </c>
      <c r="BD252" s="263">
        <v>0</v>
      </c>
      <c r="BE252" s="59">
        <f aca="true" t="shared" si="325" ref="BE252">_xlfn.IFERROR(BD252/BD$275,0)</f>
        <v>0</v>
      </c>
      <c r="BF252" s="263">
        <v>0</v>
      </c>
      <c r="BG252" s="59">
        <f aca="true" t="shared" si="326" ref="BG252">_xlfn.IFERROR(BF252/BF$275,0)</f>
        <v>0</v>
      </c>
      <c r="BH252" s="29"/>
      <c r="BI252" s="8"/>
      <c r="BJ252" s="8"/>
      <c r="BK252" s="8"/>
      <c r="BL252" s="8"/>
      <c r="BM252" s="8"/>
      <c r="BN252" s="8"/>
      <c r="BO252" s="8"/>
      <c r="BP252" s="8"/>
      <c r="BQ252" s="8"/>
    </row>
    <row r="253" spans="2:69" ht="15">
      <c r="B253" s="287"/>
      <c r="C253" s="251"/>
      <c r="D253" s="257"/>
      <c r="E253" s="201"/>
      <c r="F253" s="181" t="str">
        <f>E248&amp;".5"</f>
        <v>29.3.2.5</v>
      </c>
      <c r="G253" s="244" t="s">
        <v>104</v>
      </c>
      <c r="H253" s="248"/>
      <c r="I253" s="263">
        <v>0</v>
      </c>
      <c r="J253" s="263">
        <v>0</v>
      </c>
      <c r="K253" s="263">
        <v>0</v>
      </c>
      <c r="L253" s="263">
        <v>0</v>
      </c>
      <c r="M253" s="263">
        <v>0</v>
      </c>
      <c r="N253" s="263">
        <v>0</v>
      </c>
      <c r="O253" s="263">
        <v>0</v>
      </c>
      <c r="P253" s="263">
        <v>0</v>
      </c>
      <c r="Q253" s="263">
        <v>0</v>
      </c>
      <c r="R253" s="263">
        <v>0</v>
      </c>
      <c r="S253" s="263">
        <v>0</v>
      </c>
      <c r="T253" s="263">
        <v>0</v>
      </c>
      <c r="U253" s="263">
        <v>0</v>
      </c>
      <c r="V253" s="263">
        <v>0</v>
      </c>
      <c r="W253" s="263">
        <v>0</v>
      </c>
      <c r="X253" s="263">
        <v>0</v>
      </c>
      <c r="Y253" s="263">
        <v>0</v>
      </c>
      <c r="Z253" s="263">
        <v>0</v>
      </c>
      <c r="AA253" s="263">
        <v>0</v>
      </c>
      <c r="AB253" s="263">
        <v>0</v>
      </c>
      <c r="AC253" s="263">
        <v>0</v>
      </c>
      <c r="AD253" s="263">
        <v>0</v>
      </c>
      <c r="AE253" s="263">
        <v>0</v>
      </c>
      <c r="AF253" s="263">
        <v>0</v>
      </c>
      <c r="AG253" s="263">
        <v>0</v>
      </c>
      <c r="AH253" s="263">
        <v>0</v>
      </c>
      <c r="AI253" s="263">
        <v>0</v>
      </c>
      <c r="AJ253" s="263">
        <v>0</v>
      </c>
      <c r="AK253" s="263">
        <v>0</v>
      </c>
      <c r="AL253" s="263">
        <v>0</v>
      </c>
      <c r="AM253" s="263">
        <v>0</v>
      </c>
      <c r="AN253" s="263">
        <v>0</v>
      </c>
      <c r="AO253" s="263">
        <v>0</v>
      </c>
      <c r="AP253" s="263">
        <v>0</v>
      </c>
      <c r="AQ253" s="263">
        <v>0</v>
      </c>
      <c r="AR253" s="263">
        <v>0</v>
      </c>
      <c r="AS253" s="263">
        <v>0</v>
      </c>
      <c r="AT253" s="263">
        <v>0</v>
      </c>
      <c r="AU253" s="263">
        <v>0</v>
      </c>
      <c r="AV253" s="263">
        <v>0</v>
      </c>
      <c r="AW253" s="163">
        <f t="shared" si="226"/>
        <v>0</v>
      </c>
      <c r="AX253" s="59">
        <f ca="1" t="shared" si="307"/>
        <v>0</v>
      </c>
      <c r="AY253" s="29"/>
      <c r="AZ253" s="263">
        <v>0</v>
      </c>
      <c r="BA253" s="59">
        <f ca="1" t="shared" si="308"/>
        <v>0</v>
      </c>
      <c r="BB253" s="263">
        <v>0</v>
      </c>
      <c r="BC253" s="59">
        <f ca="1" t="shared" si="309"/>
        <v>0</v>
      </c>
      <c r="BD253" s="263">
        <v>0</v>
      </c>
      <c r="BE253" s="59">
        <f aca="true" t="shared" si="327" ref="BE253">_xlfn.IFERROR(BD253/BD$275,0)</f>
        <v>0</v>
      </c>
      <c r="BF253" s="263">
        <v>0</v>
      </c>
      <c r="BG253" s="59">
        <f aca="true" t="shared" si="328" ref="BG253">_xlfn.IFERROR(BF253/BF$275,0)</f>
        <v>0</v>
      </c>
      <c r="BH253" s="29"/>
      <c r="BI253" s="8"/>
      <c r="BJ253" s="8"/>
      <c r="BK253" s="8"/>
      <c r="BL253" s="8"/>
      <c r="BM253" s="8"/>
      <c r="BN253" s="8"/>
      <c r="BO253" s="8"/>
      <c r="BP253" s="8"/>
      <c r="BQ253" s="8"/>
    </row>
    <row r="254" spans="2:69" ht="15">
      <c r="B254" s="287"/>
      <c r="C254" s="251"/>
      <c r="D254" s="257"/>
      <c r="E254" s="201" t="s">
        <v>658</v>
      </c>
      <c r="F254" s="240" t="s">
        <v>105</v>
      </c>
      <c r="G254" s="244"/>
      <c r="H254" s="244"/>
      <c r="I254" s="178">
        <f>SUM(I255:I259)</f>
        <v>0</v>
      </c>
      <c r="J254" s="178">
        <f aca="true" t="shared" si="329" ref="J254:AV254">SUM(J255:J259)</f>
        <v>0</v>
      </c>
      <c r="K254" s="178">
        <f t="shared" si="329"/>
        <v>0</v>
      </c>
      <c r="L254" s="178">
        <f t="shared" si="329"/>
        <v>0</v>
      </c>
      <c r="M254" s="178">
        <f t="shared" si="329"/>
        <v>0</v>
      </c>
      <c r="N254" s="178">
        <f t="shared" si="329"/>
        <v>0</v>
      </c>
      <c r="O254" s="178">
        <f t="shared" si="329"/>
        <v>0</v>
      </c>
      <c r="P254" s="178">
        <f t="shared" si="329"/>
        <v>0</v>
      </c>
      <c r="Q254" s="178">
        <f t="shared" si="329"/>
        <v>0</v>
      </c>
      <c r="R254" s="178">
        <f t="shared" si="329"/>
        <v>0</v>
      </c>
      <c r="S254" s="178">
        <f t="shared" si="329"/>
        <v>0</v>
      </c>
      <c r="T254" s="178">
        <f t="shared" si="329"/>
        <v>0</v>
      </c>
      <c r="U254" s="178">
        <f t="shared" si="329"/>
        <v>0</v>
      </c>
      <c r="V254" s="178">
        <f t="shared" si="329"/>
        <v>0</v>
      </c>
      <c r="W254" s="178">
        <f t="shared" si="329"/>
        <v>0</v>
      </c>
      <c r="X254" s="178">
        <f t="shared" si="329"/>
        <v>0</v>
      </c>
      <c r="Y254" s="178">
        <f t="shared" si="329"/>
        <v>0</v>
      </c>
      <c r="Z254" s="178">
        <f t="shared" si="329"/>
        <v>0</v>
      </c>
      <c r="AA254" s="178">
        <f t="shared" si="329"/>
        <v>0</v>
      </c>
      <c r="AB254" s="178">
        <f t="shared" si="329"/>
        <v>0</v>
      </c>
      <c r="AC254" s="178">
        <f t="shared" si="329"/>
        <v>0</v>
      </c>
      <c r="AD254" s="178">
        <f t="shared" si="329"/>
        <v>0</v>
      </c>
      <c r="AE254" s="178">
        <f t="shared" si="329"/>
        <v>0</v>
      </c>
      <c r="AF254" s="178">
        <f t="shared" si="329"/>
        <v>0</v>
      </c>
      <c r="AG254" s="178">
        <f t="shared" si="329"/>
        <v>0</v>
      </c>
      <c r="AH254" s="178">
        <f t="shared" si="329"/>
        <v>0</v>
      </c>
      <c r="AI254" s="178">
        <f t="shared" si="329"/>
        <v>0</v>
      </c>
      <c r="AJ254" s="178">
        <f t="shared" si="329"/>
        <v>0</v>
      </c>
      <c r="AK254" s="178">
        <f t="shared" si="329"/>
        <v>0</v>
      </c>
      <c r="AL254" s="178">
        <f t="shared" si="329"/>
        <v>0</v>
      </c>
      <c r="AM254" s="178">
        <f t="shared" si="329"/>
        <v>0</v>
      </c>
      <c r="AN254" s="178">
        <f t="shared" si="329"/>
        <v>0</v>
      </c>
      <c r="AO254" s="178">
        <f t="shared" si="329"/>
        <v>0</v>
      </c>
      <c r="AP254" s="178">
        <f t="shared" si="329"/>
        <v>0</v>
      </c>
      <c r="AQ254" s="178">
        <f t="shared" si="329"/>
        <v>0</v>
      </c>
      <c r="AR254" s="178">
        <f t="shared" si="329"/>
        <v>0</v>
      </c>
      <c r="AS254" s="178">
        <f t="shared" si="329"/>
        <v>0</v>
      </c>
      <c r="AT254" s="178">
        <f t="shared" si="329"/>
        <v>0</v>
      </c>
      <c r="AU254" s="178">
        <f t="shared" si="329"/>
        <v>0</v>
      </c>
      <c r="AV254" s="178">
        <f t="shared" si="329"/>
        <v>0</v>
      </c>
      <c r="AW254" s="163">
        <f t="shared" si="226"/>
        <v>0</v>
      </c>
      <c r="AX254" s="59">
        <f ca="1" t="shared" si="307"/>
        <v>0</v>
      </c>
      <c r="AY254" s="29"/>
      <c r="AZ254" s="178">
        <f aca="true" t="shared" si="330" ref="AZ254">SUM(AZ255:AZ259)</f>
        <v>0</v>
      </c>
      <c r="BA254" s="59">
        <f ca="1" t="shared" si="308"/>
        <v>0</v>
      </c>
      <c r="BB254" s="178">
        <f aca="true" t="shared" si="331" ref="BB254">SUM(BB255:BB259)</f>
        <v>0</v>
      </c>
      <c r="BC254" s="59">
        <f ca="1" t="shared" si="309"/>
        <v>0</v>
      </c>
      <c r="BD254" s="178">
        <f aca="true" t="shared" si="332" ref="BD254">SUM(BD255:BD259)</f>
        <v>0</v>
      </c>
      <c r="BE254" s="59">
        <f aca="true" t="shared" si="333" ref="BE254">_xlfn.IFERROR(BD254/BD$275,0)</f>
        <v>0</v>
      </c>
      <c r="BF254" s="178">
        <f aca="true" t="shared" si="334" ref="BF254">SUM(BF255:BF259)</f>
        <v>0</v>
      </c>
      <c r="BG254" s="59">
        <f aca="true" t="shared" si="335" ref="BG254">_xlfn.IFERROR(BF254/BF$275,0)</f>
        <v>0</v>
      </c>
      <c r="BH254" s="29"/>
      <c r="BI254" s="7"/>
      <c r="BJ254" s="7"/>
      <c r="BK254" s="7"/>
      <c r="BL254" s="7"/>
      <c r="BM254" s="7"/>
      <c r="BN254" s="7"/>
      <c r="BO254" s="7"/>
      <c r="BP254" s="7"/>
      <c r="BQ254" s="7"/>
    </row>
    <row r="255" spans="2:69" ht="15">
      <c r="B255" s="287"/>
      <c r="C255" s="251"/>
      <c r="D255" s="257"/>
      <c r="E255" s="201"/>
      <c r="F255" s="181" t="str">
        <f>E254&amp;".1"</f>
        <v>29.3.3.1</v>
      </c>
      <c r="G255" s="244" t="s">
        <v>106</v>
      </c>
      <c r="H255" s="248"/>
      <c r="I255" s="263">
        <v>0</v>
      </c>
      <c r="J255" s="263">
        <v>0</v>
      </c>
      <c r="K255" s="263">
        <v>0</v>
      </c>
      <c r="L255" s="263">
        <v>0</v>
      </c>
      <c r="M255" s="263">
        <v>0</v>
      </c>
      <c r="N255" s="263">
        <v>0</v>
      </c>
      <c r="O255" s="263">
        <v>0</v>
      </c>
      <c r="P255" s="263">
        <v>0</v>
      </c>
      <c r="Q255" s="263">
        <v>0</v>
      </c>
      <c r="R255" s="263">
        <v>0</v>
      </c>
      <c r="S255" s="263">
        <v>0</v>
      </c>
      <c r="T255" s="263">
        <v>0</v>
      </c>
      <c r="U255" s="263">
        <v>0</v>
      </c>
      <c r="V255" s="263">
        <v>0</v>
      </c>
      <c r="W255" s="263">
        <v>0</v>
      </c>
      <c r="X255" s="263">
        <v>0</v>
      </c>
      <c r="Y255" s="263">
        <v>0</v>
      </c>
      <c r="Z255" s="263">
        <v>0</v>
      </c>
      <c r="AA255" s="263">
        <v>0</v>
      </c>
      <c r="AB255" s="263">
        <v>0</v>
      </c>
      <c r="AC255" s="263">
        <v>0</v>
      </c>
      <c r="AD255" s="263">
        <v>0</v>
      </c>
      <c r="AE255" s="263">
        <v>0</v>
      </c>
      <c r="AF255" s="263">
        <v>0</v>
      </c>
      <c r="AG255" s="263">
        <v>0</v>
      </c>
      <c r="AH255" s="263">
        <v>0</v>
      </c>
      <c r="AI255" s="263">
        <v>0</v>
      </c>
      <c r="AJ255" s="263">
        <v>0</v>
      </c>
      <c r="AK255" s="263">
        <v>0</v>
      </c>
      <c r="AL255" s="263">
        <v>0</v>
      </c>
      <c r="AM255" s="263">
        <v>0</v>
      </c>
      <c r="AN255" s="263">
        <v>0</v>
      </c>
      <c r="AO255" s="263">
        <v>0</v>
      </c>
      <c r="AP255" s="263">
        <v>0</v>
      </c>
      <c r="AQ255" s="263">
        <v>0</v>
      </c>
      <c r="AR255" s="263">
        <v>0</v>
      </c>
      <c r="AS255" s="263">
        <v>0</v>
      </c>
      <c r="AT255" s="263">
        <v>0</v>
      </c>
      <c r="AU255" s="263">
        <v>0</v>
      </c>
      <c r="AV255" s="263">
        <v>0</v>
      </c>
      <c r="AW255" s="163">
        <f t="shared" si="226"/>
        <v>0</v>
      </c>
      <c r="AX255" s="59">
        <f ca="1" t="shared" si="307"/>
        <v>0</v>
      </c>
      <c r="AY255" s="29"/>
      <c r="AZ255" s="263">
        <v>0</v>
      </c>
      <c r="BA255" s="59">
        <f ca="1" t="shared" si="308"/>
        <v>0</v>
      </c>
      <c r="BB255" s="263">
        <v>0</v>
      </c>
      <c r="BC255" s="59">
        <f ca="1" t="shared" si="309"/>
        <v>0</v>
      </c>
      <c r="BD255" s="263">
        <v>0</v>
      </c>
      <c r="BE255" s="59">
        <f aca="true" t="shared" si="336" ref="BE255">_xlfn.IFERROR(BD255/BD$275,0)</f>
        <v>0</v>
      </c>
      <c r="BF255" s="263">
        <v>0</v>
      </c>
      <c r="BG255" s="59">
        <f aca="true" t="shared" si="337" ref="BG255">_xlfn.IFERROR(BF255/BF$275,0)</f>
        <v>0</v>
      </c>
      <c r="BH255" s="29"/>
      <c r="BI255" s="8"/>
      <c r="BJ255" s="8"/>
      <c r="BK255" s="8"/>
      <c r="BL255" s="8"/>
      <c r="BM255" s="8"/>
      <c r="BN255" s="8"/>
      <c r="BO255" s="8"/>
      <c r="BP255" s="8"/>
      <c r="BQ255" s="8"/>
    </row>
    <row r="256" spans="2:69" ht="15">
      <c r="B256" s="287"/>
      <c r="C256" s="251"/>
      <c r="D256" s="257"/>
      <c r="E256" s="201"/>
      <c r="F256" s="181" t="str">
        <f>E254&amp;".2"</f>
        <v>29.3.3.2</v>
      </c>
      <c r="G256" s="244" t="s">
        <v>107</v>
      </c>
      <c r="H256" s="248"/>
      <c r="I256" s="263">
        <v>0</v>
      </c>
      <c r="J256" s="263">
        <v>0</v>
      </c>
      <c r="K256" s="263">
        <v>0</v>
      </c>
      <c r="L256" s="263">
        <v>0</v>
      </c>
      <c r="M256" s="263">
        <v>0</v>
      </c>
      <c r="N256" s="263">
        <v>0</v>
      </c>
      <c r="O256" s="263">
        <v>0</v>
      </c>
      <c r="P256" s="263">
        <v>0</v>
      </c>
      <c r="Q256" s="263">
        <v>0</v>
      </c>
      <c r="R256" s="263">
        <v>0</v>
      </c>
      <c r="S256" s="263">
        <v>0</v>
      </c>
      <c r="T256" s="263">
        <v>0</v>
      </c>
      <c r="U256" s="263">
        <v>0</v>
      </c>
      <c r="V256" s="263">
        <v>0</v>
      </c>
      <c r="W256" s="263">
        <v>0</v>
      </c>
      <c r="X256" s="263">
        <v>0</v>
      </c>
      <c r="Y256" s="263">
        <v>0</v>
      </c>
      <c r="Z256" s="263">
        <v>0</v>
      </c>
      <c r="AA256" s="263">
        <v>0</v>
      </c>
      <c r="AB256" s="263">
        <v>0</v>
      </c>
      <c r="AC256" s="263">
        <v>0</v>
      </c>
      <c r="AD256" s="263">
        <v>0</v>
      </c>
      <c r="AE256" s="263">
        <v>0</v>
      </c>
      <c r="AF256" s="263">
        <v>0</v>
      </c>
      <c r="AG256" s="263">
        <v>0</v>
      </c>
      <c r="AH256" s="263">
        <v>0</v>
      </c>
      <c r="AI256" s="263">
        <v>0</v>
      </c>
      <c r="AJ256" s="263">
        <v>0</v>
      </c>
      <c r="AK256" s="263">
        <v>0</v>
      </c>
      <c r="AL256" s="263">
        <v>0</v>
      </c>
      <c r="AM256" s="263">
        <v>0</v>
      </c>
      <c r="AN256" s="263">
        <v>0</v>
      </c>
      <c r="AO256" s="263">
        <v>0</v>
      </c>
      <c r="AP256" s="263">
        <v>0</v>
      </c>
      <c r="AQ256" s="263">
        <v>0</v>
      </c>
      <c r="AR256" s="263">
        <v>0</v>
      </c>
      <c r="AS256" s="263">
        <v>0</v>
      </c>
      <c r="AT256" s="263">
        <v>0</v>
      </c>
      <c r="AU256" s="263">
        <v>0</v>
      </c>
      <c r="AV256" s="263">
        <v>0</v>
      </c>
      <c r="AW256" s="163">
        <f t="shared" si="226"/>
        <v>0</v>
      </c>
      <c r="AX256" s="59">
        <f ca="1" t="shared" si="307"/>
        <v>0</v>
      </c>
      <c r="AY256" s="29"/>
      <c r="AZ256" s="263">
        <v>0</v>
      </c>
      <c r="BA256" s="59">
        <f ca="1" t="shared" si="308"/>
        <v>0</v>
      </c>
      <c r="BB256" s="263">
        <v>0</v>
      </c>
      <c r="BC256" s="59">
        <f ca="1" t="shared" si="309"/>
        <v>0</v>
      </c>
      <c r="BD256" s="263">
        <v>0</v>
      </c>
      <c r="BE256" s="59">
        <f aca="true" t="shared" si="338" ref="BE256">_xlfn.IFERROR(BD256/BD$275,0)</f>
        <v>0</v>
      </c>
      <c r="BF256" s="263">
        <v>0</v>
      </c>
      <c r="BG256" s="59">
        <f aca="true" t="shared" si="339" ref="BG256">_xlfn.IFERROR(BF256/BF$275,0)</f>
        <v>0</v>
      </c>
      <c r="BH256" s="29"/>
      <c r="BI256" s="8"/>
      <c r="BJ256" s="8"/>
      <c r="BK256" s="8"/>
      <c r="BL256" s="8"/>
      <c r="BM256" s="8"/>
      <c r="BN256" s="8"/>
      <c r="BO256" s="8"/>
      <c r="BP256" s="8"/>
      <c r="BQ256" s="8"/>
    </row>
    <row r="257" spans="2:69" ht="15">
      <c r="B257" s="287"/>
      <c r="C257" s="251"/>
      <c r="D257" s="257"/>
      <c r="E257" s="201"/>
      <c r="F257" s="181" t="str">
        <f>E254&amp;".3"</f>
        <v>29.3.3.3</v>
      </c>
      <c r="G257" s="244" t="s">
        <v>108</v>
      </c>
      <c r="H257" s="248"/>
      <c r="I257" s="263">
        <v>0</v>
      </c>
      <c r="J257" s="263">
        <v>0</v>
      </c>
      <c r="K257" s="263">
        <v>0</v>
      </c>
      <c r="L257" s="263">
        <v>0</v>
      </c>
      <c r="M257" s="263">
        <v>0</v>
      </c>
      <c r="N257" s="263">
        <v>0</v>
      </c>
      <c r="O257" s="263">
        <v>0</v>
      </c>
      <c r="P257" s="263">
        <v>0</v>
      </c>
      <c r="Q257" s="263">
        <v>0</v>
      </c>
      <c r="R257" s="263">
        <v>0</v>
      </c>
      <c r="S257" s="263">
        <v>0</v>
      </c>
      <c r="T257" s="263">
        <v>0</v>
      </c>
      <c r="U257" s="263">
        <v>0</v>
      </c>
      <c r="V257" s="263">
        <v>0</v>
      </c>
      <c r="W257" s="263">
        <v>0</v>
      </c>
      <c r="X257" s="263">
        <v>0</v>
      </c>
      <c r="Y257" s="263">
        <v>0</v>
      </c>
      <c r="Z257" s="263">
        <v>0</v>
      </c>
      <c r="AA257" s="263">
        <v>0</v>
      </c>
      <c r="AB257" s="263">
        <v>0</v>
      </c>
      <c r="AC257" s="263">
        <v>0</v>
      </c>
      <c r="AD257" s="263">
        <v>0</v>
      </c>
      <c r="AE257" s="263">
        <v>0</v>
      </c>
      <c r="AF257" s="263">
        <v>0</v>
      </c>
      <c r="AG257" s="263">
        <v>0</v>
      </c>
      <c r="AH257" s="263">
        <v>0</v>
      </c>
      <c r="AI257" s="263">
        <v>0</v>
      </c>
      <c r="AJ257" s="263">
        <v>0</v>
      </c>
      <c r="AK257" s="263">
        <v>0</v>
      </c>
      <c r="AL257" s="263">
        <v>0</v>
      </c>
      <c r="AM257" s="263">
        <v>0</v>
      </c>
      <c r="AN257" s="263">
        <v>0</v>
      </c>
      <c r="AO257" s="263">
        <v>0</v>
      </c>
      <c r="AP257" s="263">
        <v>0</v>
      </c>
      <c r="AQ257" s="263">
        <v>0</v>
      </c>
      <c r="AR257" s="263">
        <v>0</v>
      </c>
      <c r="AS257" s="263">
        <v>0</v>
      </c>
      <c r="AT257" s="263">
        <v>0</v>
      </c>
      <c r="AU257" s="263">
        <v>0</v>
      </c>
      <c r="AV257" s="263">
        <v>0</v>
      </c>
      <c r="AW257" s="163">
        <f t="shared" si="226"/>
        <v>0</v>
      </c>
      <c r="AX257" s="59">
        <f ca="1" t="shared" si="307"/>
        <v>0</v>
      </c>
      <c r="AY257" s="29"/>
      <c r="AZ257" s="263">
        <v>0</v>
      </c>
      <c r="BA257" s="59">
        <f ca="1" t="shared" si="308"/>
        <v>0</v>
      </c>
      <c r="BB257" s="263">
        <v>0</v>
      </c>
      <c r="BC257" s="59">
        <f ca="1" t="shared" si="309"/>
        <v>0</v>
      </c>
      <c r="BD257" s="263">
        <v>0</v>
      </c>
      <c r="BE257" s="59">
        <f aca="true" t="shared" si="340" ref="BE257">_xlfn.IFERROR(BD257/BD$275,0)</f>
        <v>0</v>
      </c>
      <c r="BF257" s="263">
        <v>0</v>
      </c>
      <c r="BG257" s="59">
        <f aca="true" t="shared" si="341" ref="BG257">_xlfn.IFERROR(BF257/BF$275,0)</f>
        <v>0</v>
      </c>
      <c r="BH257" s="29"/>
      <c r="BI257" s="8"/>
      <c r="BJ257" s="8"/>
      <c r="BK257" s="8"/>
      <c r="BL257" s="8"/>
      <c r="BM257" s="8"/>
      <c r="BN257" s="8"/>
      <c r="BO257" s="8"/>
      <c r="BP257" s="8"/>
      <c r="BQ257" s="8"/>
    </row>
    <row r="258" spans="2:69" ht="15">
      <c r="B258" s="287"/>
      <c r="C258" s="251"/>
      <c r="D258" s="257"/>
      <c r="E258" s="201"/>
      <c r="F258" s="181" t="str">
        <f>E254&amp;".4"</f>
        <v>29.3.3.4</v>
      </c>
      <c r="G258" s="244" t="s">
        <v>109</v>
      </c>
      <c r="H258" s="248"/>
      <c r="I258" s="263">
        <v>0</v>
      </c>
      <c r="J258" s="263">
        <v>0</v>
      </c>
      <c r="K258" s="263">
        <v>0</v>
      </c>
      <c r="L258" s="263">
        <v>0</v>
      </c>
      <c r="M258" s="263">
        <v>0</v>
      </c>
      <c r="N258" s="263">
        <v>0</v>
      </c>
      <c r="O258" s="263">
        <v>0</v>
      </c>
      <c r="P258" s="263">
        <v>0</v>
      </c>
      <c r="Q258" s="263">
        <v>0</v>
      </c>
      <c r="R258" s="263">
        <v>0</v>
      </c>
      <c r="S258" s="263">
        <v>0</v>
      </c>
      <c r="T258" s="263">
        <v>0</v>
      </c>
      <c r="U258" s="263">
        <v>0</v>
      </c>
      <c r="V258" s="263">
        <v>0</v>
      </c>
      <c r="W258" s="263">
        <v>0</v>
      </c>
      <c r="X258" s="263">
        <v>0</v>
      </c>
      <c r="Y258" s="263">
        <v>0</v>
      </c>
      <c r="Z258" s="263">
        <v>0</v>
      </c>
      <c r="AA258" s="263">
        <v>0</v>
      </c>
      <c r="AB258" s="263">
        <v>0</v>
      </c>
      <c r="AC258" s="263">
        <v>0</v>
      </c>
      <c r="AD258" s="263">
        <v>0</v>
      </c>
      <c r="AE258" s="263">
        <v>0</v>
      </c>
      <c r="AF258" s="263">
        <v>0</v>
      </c>
      <c r="AG258" s="263">
        <v>0</v>
      </c>
      <c r="AH258" s="263">
        <v>0</v>
      </c>
      <c r="AI258" s="263">
        <v>0</v>
      </c>
      <c r="AJ258" s="263">
        <v>0</v>
      </c>
      <c r="AK258" s="263">
        <v>0</v>
      </c>
      <c r="AL258" s="263">
        <v>0</v>
      </c>
      <c r="AM258" s="263">
        <v>0</v>
      </c>
      <c r="AN258" s="263">
        <v>0</v>
      </c>
      <c r="AO258" s="263">
        <v>0</v>
      </c>
      <c r="AP258" s="263">
        <v>0</v>
      </c>
      <c r="AQ258" s="263">
        <v>0</v>
      </c>
      <c r="AR258" s="263">
        <v>0</v>
      </c>
      <c r="AS258" s="263">
        <v>0</v>
      </c>
      <c r="AT258" s="263">
        <v>0</v>
      </c>
      <c r="AU258" s="263">
        <v>0</v>
      </c>
      <c r="AV258" s="263">
        <v>0</v>
      </c>
      <c r="AW258" s="163">
        <f t="shared" si="226"/>
        <v>0</v>
      </c>
      <c r="AX258" s="59">
        <f ca="1" t="shared" si="307"/>
        <v>0</v>
      </c>
      <c r="AY258" s="29"/>
      <c r="AZ258" s="263">
        <v>0</v>
      </c>
      <c r="BA258" s="59">
        <f ca="1" t="shared" si="308"/>
        <v>0</v>
      </c>
      <c r="BB258" s="263">
        <v>0</v>
      </c>
      <c r="BC258" s="59">
        <f ca="1" t="shared" si="309"/>
        <v>0</v>
      </c>
      <c r="BD258" s="263">
        <v>0</v>
      </c>
      <c r="BE258" s="59">
        <f aca="true" t="shared" si="342" ref="BE258">_xlfn.IFERROR(BD258/BD$275,0)</f>
        <v>0</v>
      </c>
      <c r="BF258" s="263">
        <v>0</v>
      </c>
      <c r="BG258" s="59">
        <f aca="true" t="shared" si="343" ref="BG258">_xlfn.IFERROR(BF258/BF$275,0)</f>
        <v>0</v>
      </c>
      <c r="BH258" s="29"/>
      <c r="BI258" s="8"/>
      <c r="BJ258" s="8"/>
      <c r="BK258" s="8"/>
      <c r="BL258" s="8"/>
      <c r="BM258" s="8"/>
      <c r="BN258" s="8"/>
      <c r="BO258" s="8"/>
      <c r="BP258" s="8"/>
      <c r="BQ258" s="8"/>
    </row>
    <row r="259" spans="2:69" ht="15">
      <c r="B259" s="287"/>
      <c r="C259" s="251"/>
      <c r="D259" s="257"/>
      <c r="E259" s="201"/>
      <c r="F259" s="181" t="str">
        <f>E254&amp;".5"</f>
        <v>29.3.3.5</v>
      </c>
      <c r="G259" s="244" t="s">
        <v>110</v>
      </c>
      <c r="H259" s="248"/>
      <c r="I259" s="263">
        <v>0</v>
      </c>
      <c r="J259" s="263">
        <v>0</v>
      </c>
      <c r="K259" s="263">
        <v>0</v>
      </c>
      <c r="L259" s="263">
        <v>0</v>
      </c>
      <c r="M259" s="263">
        <v>0</v>
      </c>
      <c r="N259" s="263">
        <v>0</v>
      </c>
      <c r="O259" s="263">
        <v>0</v>
      </c>
      <c r="P259" s="263">
        <v>0</v>
      </c>
      <c r="Q259" s="263">
        <v>0</v>
      </c>
      <c r="R259" s="263">
        <v>0</v>
      </c>
      <c r="S259" s="263">
        <v>0</v>
      </c>
      <c r="T259" s="263">
        <v>0</v>
      </c>
      <c r="U259" s="263">
        <v>0</v>
      </c>
      <c r="V259" s="263">
        <v>0</v>
      </c>
      <c r="W259" s="263">
        <v>0</v>
      </c>
      <c r="X259" s="263">
        <v>0</v>
      </c>
      <c r="Y259" s="263">
        <v>0</v>
      </c>
      <c r="Z259" s="263">
        <v>0</v>
      </c>
      <c r="AA259" s="263">
        <v>0</v>
      </c>
      <c r="AB259" s="263">
        <v>0</v>
      </c>
      <c r="AC259" s="263">
        <v>0</v>
      </c>
      <c r="AD259" s="263">
        <v>0</v>
      </c>
      <c r="AE259" s="263">
        <v>0</v>
      </c>
      <c r="AF259" s="263">
        <v>0</v>
      </c>
      <c r="AG259" s="263">
        <v>0</v>
      </c>
      <c r="AH259" s="263">
        <v>0</v>
      </c>
      <c r="AI259" s="263">
        <v>0</v>
      </c>
      <c r="AJ259" s="263">
        <v>0</v>
      </c>
      <c r="AK259" s="263">
        <v>0</v>
      </c>
      <c r="AL259" s="263">
        <v>0</v>
      </c>
      <c r="AM259" s="263">
        <v>0</v>
      </c>
      <c r="AN259" s="263">
        <v>0</v>
      </c>
      <c r="AO259" s="263">
        <v>0</v>
      </c>
      <c r="AP259" s="263">
        <v>0</v>
      </c>
      <c r="AQ259" s="263">
        <v>0</v>
      </c>
      <c r="AR259" s="263">
        <v>0</v>
      </c>
      <c r="AS259" s="263">
        <v>0</v>
      </c>
      <c r="AT259" s="263">
        <v>0</v>
      </c>
      <c r="AU259" s="263">
        <v>0</v>
      </c>
      <c r="AV259" s="263">
        <v>0</v>
      </c>
      <c r="AW259" s="163">
        <f t="shared" si="226"/>
        <v>0</v>
      </c>
      <c r="AX259" s="59">
        <f ca="1" t="shared" si="307"/>
        <v>0</v>
      </c>
      <c r="AY259" s="29"/>
      <c r="AZ259" s="263">
        <v>0</v>
      </c>
      <c r="BA259" s="59">
        <f ca="1" t="shared" si="308"/>
        <v>0</v>
      </c>
      <c r="BB259" s="263">
        <v>0</v>
      </c>
      <c r="BC259" s="59">
        <f ca="1" t="shared" si="309"/>
        <v>0</v>
      </c>
      <c r="BD259" s="263">
        <v>0</v>
      </c>
      <c r="BE259" s="59">
        <f aca="true" t="shared" si="344" ref="BE259">_xlfn.IFERROR(BD259/BD$275,0)</f>
        <v>0</v>
      </c>
      <c r="BF259" s="263">
        <v>0</v>
      </c>
      <c r="BG259" s="59">
        <f aca="true" t="shared" si="345" ref="BG259">_xlfn.IFERROR(BF259/BF$275,0)</f>
        <v>0</v>
      </c>
      <c r="BH259" s="29"/>
      <c r="BI259" s="7"/>
      <c r="BJ259" s="7"/>
      <c r="BK259" s="7"/>
      <c r="BL259" s="7"/>
      <c r="BM259" s="7"/>
      <c r="BN259" s="7"/>
      <c r="BO259" s="7"/>
      <c r="BP259" s="7"/>
      <c r="BQ259" s="7"/>
    </row>
    <row r="260" spans="2:69" ht="15">
      <c r="B260" s="287"/>
      <c r="C260" s="251"/>
      <c r="D260" s="257"/>
      <c r="E260" s="201" t="s">
        <v>659</v>
      </c>
      <c r="F260" s="240" t="s">
        <v>111</v>
      </c>
      <c r="G260" s="244"/>
      <c r="H260" s="248"/>
      <c r="I260" s="178">
        <f>SUM(I261:I263)</f>
        <v>0</v>
      </c>
      <c r="J260" s="178">
        <f aca="true" t="shared" si="346" ref="J260:AV260">SUM(J261:J263)</f>
        <v>0</v>
      </c>
      <c r="K260" s="178">
        <f t="shared" si="346"/>
        <v>0</v>
      </c>
      <c r="L260" s="178">
        <f t="shared" si="346"/>
        <v>0</v>
      </c>
      <c r="M260" s="178">
        <f t="shared" si="346"/>
        <v>0</v>
      </c>
      <c r="N260" s="178">
        <f t="shared" si="346"/>
        <v>0</v>
      </c>
      <c r="O260" s="178">
        <f t="shared" si="346"/>
        <v>0</v>
      </c>
      <c r="P260" s="178">
        <f t="shared" si="346"/>
        <v>0</v>
      </c>
      <c r="Q260" s="178">
        <f t="shared" si="346"/>
        <v>0</v>
      </c>
      <c r="R260" s="178">
        <f t="shared" si="346"/>
        <v>0</v>
      </c>
      <c r="S260" s="178">
        <f t="shared" si="346"/>
        <v>0</v>
      </c>
      <c r="T260" s="178">
        <f t="shared" si="346"/>
        <v>0</v>
      </c>
      <c r="U260" s="178">
        <f t="shared" si="346"/>
        <v>0</v>
      </c>
      <c r="V260" s="178">
        <f t="shared" si="346"/>
        <v>0</v>
      </c>
      <c r="W260" s="178">
        <f t="shared" si="346"/>
        <v>0</v>
      </c>
      <c r="X260" s="178">
        <f t="shared" si="346"/>
        <v>0</v>
      </c>
      <c r="Y260" s="178">
        <f t="shared" si="346"/>
        <v>0</v>
      </c>
      <c r="Z260" s="178">
        <f t="shared" si="346"/>
        <v>0</v>
      </c>
      <c r="AA260" s="178">
        <f t="shared" si="346"/>
        <v>0</v>
      </c>
      <c r="AB260" s="178">
        <f t="shared" si="346"/>
        <v>0</v>
      </c>
      <c r="AC260" s="178">
        <f t="shared" si="346"/>
        <v>0</v>
      </c>
      <c r="AD260" s="178">
        <f t="shared" si="346"/>
        <v>0</v>
      </c>
      <c r="AE260" s="178">
        <f t="shared" si="346"/>
        <v>0</v>
      </c>
      <c r="AF260" s="178">
        <f t="shared" si="346"/>
        <v>0</v>
      </c>
      <c r="AG260" s="178">
        <f t="shared" si="346"/>
        <v>0</v>
      </c>
      <c r="AH260" s="178">
        <f t="shared" si="346"/>
        <v>0</v>
      </c>
      <c r="AI260" s="178">
        <f t="shared" si="346"/>
        <v>0</v>
      </c>
      <c r="AJ260" s="178">
        <f t="shared" si="346"/>
        <v>0</v>
      </c>
      <c r="AK260" s="178">
        <f t="shared" si="346"/>
        <v>0</v>
      </c>
      <c r="AL260" s="178">
        <f t="shared" si="346"/>
        <v>0</v>
      </c>
      <c r="AM260" s="178">
        <f t="shared" si="346"/>
        <v>0</v>
      </c>
      <c r="AN260" s="178">
        <f t="shared" si="346"/>
        <v>0</v>
      </c>
      <c r="AO260" s="178">
        <f t="shared" si="346"/>
        <v>0</v>
      </c>
      <c r="AP260" s="178">
        <f t="shared" si="346"/>
        <v>0</v>
      </c>
      <c r="AQ260" s="178">
        <f t="shared" si="346"/>
        <v>0</v>
      </c>
      <c r="AR260" s="178">
        <f t="shared" si="346"/>
        <v>0</v>
      </c>
      <c r="AS260" s="178">
        <f t="shared" si="346"/>
        <v>0</v>
      </c>
      <c r="AT260" s="178">
        <f t="shared" si="346"/>
        <v>0</v>
      </c>
      <c r="AU260" s="178">
        <f t="shared" si="346"/>
        <v>0</v>
      </c>
      <c r="AV260" s="178">
        <f t="shared" si="346"/>
        <v>0</v>
      </c>
      <c r="AW260" s="163">
        <f t="shared" si="226"/>
        <v>0</v>
      </c>
      <c r="AX260" s="59">
        <f ca="1" t="shared" si="307"/>
        <v>0</v>
      </c>
      <c r="AY260" s="29"/>
      <c r="AZ260" s="178">
        <f aca="true" t="shared" si="347" ref="AZ260">SUM(AZ261:AZ263)</f>
        <v>0</v>
      </c>
      <c r="BA260" s="59">
        <f ca="1" t="shared" si="308"/>
        <v>0</v>
      </c>
      <c r="BB260" s="178">
        <f aca="true" t="shared" si="348" ref="BB260">SUM(BB261:BB263)</f>
        <v>0</v>
      </c>
      <c r="BC260" s="59">
        <f ca="1" t="shared" si="309"/>
        <v>0</v>
      </c>
      <c r="BD260" s="178">
        <f aca="true" t="shared" si="349" ref="BD260">SUM(BD261:BD263)</f>
        <v>0</v>
      </c>
      <c r="BE260" s="59">
        <f aca="true" t="shared" si="350" ref="BE260">_xlfn.IFERROR(BD260/BD$275,0)</f>
        <v>0</v>
      </c>
      <c r="BF260" s="178">
        <f aca="true" t="shared" si="351" ref="BF260">SUM(BF261:BF263)</f>
        <v>0</v>
      </c>
      <c r="BG260" s="59">
        <f aca="true" t="shared" si="352" ref="BG260">_xlfn.IFERROR(BF260/BF$275,0)</f>
        <v>0</v>
      </c>
      <c r="BH260" s="29"/>
      <c r="BI260" s="8"/>
      <c r="BJ260" s="8"/>
      <c r="BK260" s="8"/>
      <c r="BL260" s="8"/>
      <c r="BM260" s="8"/>
      <c r="BN260" s="8"/>
      <c r="BO260" s="8"/>
      <c r="BP260" s="8"/>
      <c r="BQ260" s="8"/>
    </row>
    <row r="261" spans="2:69" ht="15">
      <c r="B261" s="287"/>
      <c r="C261" s="251"/>
      <c r="D261" s="257"/>
      <c r="E261" s="201"/>
      <c r="F261" s="181" t="str">
        <f>E260&amp;".1"</f>
        <v>29.3.4.1</v>
      </c>
      <c r="G261" s="244" t="s">
        <v>112</v>
      </c>
      <c r="H261" s="248"/>
      <c r="I261" s="263">
        <v>0</v>
      </c>
      <c r="J261" s="263">
        <v>0</v>
      </c>
      <c r="K261" s="263">
        <v>0</v>
      </c>
      <c r="L261" s="263">
        <v>0</v>
      </c>
      <c r="M261" s="263">
        <v>0</v>
      </c>
      <c r="N261" s="263">
        <v>0</v>
      </c>
      <c r="O261" s="263">
        <v>0</v>
      </c>
      <c r="P261" s="263">
        <v>0</v>
      </c>
      <c r="Q261" s="263">
        <v>0</v>
      </c>
      <c r="R261" s="263">
        <v>0</v>
      </c>
      <c r="S261" s="263">
        <v>0</v>
      </c>
      <c r="T261" s="263">
        <v>0</v>
      </c>
      <c r="U261" s="263">
        <v>0</v>
      </c>
      <c r="V261" s="263">
        <v>0</v>
      </c>
      <c r="W261" s="263">
        <v>0</v>
      </c>
      <c r="X261" s="263">
        <v>0</v>
      </c>
      <c r="Y261" s="263">
        <v>0</v>
      </c>
      <c r="Z261" s="263">
        <v>0</v>
      </c>
      <c r="AA261" s="263">
        <v>0</v>
      </c>
      <c r="AB261" s="263">
        <v>0</v>
      </c>
      <c r="AC261" s="263">
        <v>0</v>
      </c>
      <c r="AD261" s="263">
        <v>0</v>
      </c>
      <c r="AE261" s="263">
        <v>0</v>
      </c>
      <c r="AF261" s="263">
        <v>0</v>
      </c>
      <c r="AG261" s="263">
        <v>0</v>
      </c>
      <c r="AH261" s="263">
        <v>0</v>
      </c>
      <c r="AI261" s="263">
        <v>0</v>
      </c>
      <c r="AJ261" s="263">
        <v>0</v>
      </c>
      <c r="AK261" s="263">
        <v>0</v>
      </c>
      <c r="AL261" s="263">
        <v>0</v>
      </c>
      <c r="AM261" s="263">
        <v>0</v>
      </c>
      <c r="AN261" s="263">
        <v>0</v>
      </c>
      <c r="AO261" s="263">
        <v>0</v>
      </c>
      <c r="AP261" s="263">
        <v>0</v>
      </c>
      <c r="AQ261" s="263">
        <v>0</v>
      </c>
      <c r="AR261" s="263">
        <v>0</v>
      </c>
      <c r="AS261" s="263">
        <v>0</v>
      </c>
      <c r="AT261" s="263">
        <v>0</v>
      </c>
      <c r="AU261" s="263">
        <v>0</v>
      </c>
      <c r="AV261" s="263">
        <v>0</v>
      </c>
      <c r="AW261" s="163">
        <f t="shared" si="226"/>
        <v>0</v>
      </c>
      <c r="AX261" s="59">
        <f ca="1" t="shared" si="307"/>
        <v>0</v>
      </c>
      <c r="AY261" s="29"/>
      <c r="AZ261" s="263">
        <v>0</v>
      </c>
      <c r="BA261" s="59">
        <f ca="1" t="shared" si="308"/>
        <v>0</v>
      </c>
      <c r="BB261" s="263">
        <v>0</v>
      </c>
      <c r="BC261" s="59">
        <f ca="1" t="shared" si="309"/>
        <v>0</v>
      </c>
      <c r="BD261" s="263">
        <v>0</v>
      </c>
      <c r="BE261" s="59">
        <f aca="true" t="shared" si="353" ref="BE261">_xlfn.IFERROR(BD261/BD$275,0)</f>
        <v>0</v>
      </c>
      <c r="BF261" s="263">
        <v>0</v>
      </c>
      <c r="BG261" s="59">
        <f aca="true" t="shared" si="354" ref="BG261">_xlfn.IFERROR(BF261/BF$275,0)</f>
        <v>0</v>
      </c>
      <c r="BH261" s="29"/>
      <c r="BI261" s="8"/>
      <c r="BJ261" s="8"/>
      <c r="BK261" s="8"/>
      <c r="BL261" s="8"/>
      <c r="BM261" s="8"/>
      <c r="BN261" s="8"/>
      <c r="BO261" s="8"/>
      <c r="BP261" s="8"/>
      <c r="BQ261" s="8"/>
    </row>
    <row r="262" spans="2:69" ht="15">
      <c r="B262" s="287"/>
      <c r="C262" s="251"/>
      <c r="D262" s="257"/>
      <c r="E262" s="201"/>
      <c r="F262" s="181" t="str">
        <f>E260&amp;".2"</f>
        <v>29.3.4.2</v>
      </c>
      <c r="G262" s="244" t="s">
        <v>113</v>
      </c>
      <c r="H262" s="248"/>
      <c r="I262" s="263">
        <v>0</v>
      </c>
      <c r="J262" s="263">
        <v>0</v>
      </c>
      <c r="K262" s="263">
        <v>0</v>
      </c>
      <c r="L262" s="263">
        <v>0</v>
      </c>
      <c r="M262" s="263">
        <v>0</v>
      </c>
      <c r="N262" s="263">
        <v>0</v>
      </c>
      <c r="O262" s="263">
        <v>0</v>
      </c>
      <c r="P262" s="263">
        <v>0</v>
      </c>
      <c r="Q262" s="263">
        <v>0</v>
      </c>
      <c r="R262" s="263">
        <v>0</v>
      </c>
      <c r="S262" s="263">
        <v>0</v>
      </c>
      <c r="T262" s="263">
        <v>0</v>
      </c>
      <c r="U262" s="263">
        <v>0</v>
      </c>
      <c r="V262" s="263">
        <v>0</v>
      </c>
      <c r="W262" s="263">
        <v>0</v>
      </c>
      <c r="X262" s="263">
        <v>0</v>
      </c>
      <c r="Y262" s="263">
        <v>0</v>
      </c>
      <c r="Z262" s="263">
        <v>0</v>
      </c>
      <c r="AA262" s="263">
        <v>0</v>
      </c>
      <c r="AB262" s="263">
        <v>0</v>
      </c>
      <c r="AC262" s="263">
        <v>0</v>
      </c>
      <c r="AD262" s="263">
        <v>0</v>
      </c>
      <c r="AE262" s="263">
        <v>0</v>
      </c>
      <c r="AF262" s="263">
        <v>0</v>
      </c>
      <c r="AG262" s="263">
        <v>0</v>
      </c>
      <c r="AH262" s="263">
        <v>0</v>
      </c>
      <c r="AI262" s="263">
        <v>0</v>
      </c>
      <c r="AJ262" s="263">
        <v>0</v>
      </c>
      <c r="AK262" s="263">
        <v>0</v>
      </c>
      <c r="AL262" s="263">
        <v>0</v>
      </c>
      <c r="AM262" s="263">
        <v>0</v>
      </c>
      <c r="AN262" s="263">
        <v>0</v>
      </c>
      <c r="AO262" s="263">
        <v>0</v>
      </c>
      <c r="AP262" s="263">
        <v>0</v>
      </c>
      <c r="AQ262" s="263">
        <v>0</v>
      </c>
      <c r="AR262" s="263">
        <v>0</v>
      </c>
      <c r="AS262" s="263">
        <v>0</v>
      </c>
      <c r="AT262" s="263">
        <v>0</v>
      </c>
      <c r="AU262" s="263">
        <v>0</v>
      </c>
      <c r="AV262" s="263">
        <v>0</v>
      </c>
      <c r="AW262" s="163">
        <f t="shared" si="226"/>
        <v>0</v>
      </c>
      <c r="AX262" s="59">
        <f ca="1" t="shared" si="307"/>
        <v>0</v>
      </c>
      <c r="AY262" s="29"/>
      <c r="AZ262" s="263">
        <v>0</v>
      </c>
      <c r="BA262" s="59">
        <f ca="1" t="shared" si="308"/>
        <v>0</v>
      </c>
      <c r="BB262" s="263">
        <v>0</v>
      </c>
      <c r="BC262" s="59">
        <f ca="1" t="shared" si="309"/>
        <v>0</v>
      </c>
      <c r="BD262" s="263">
        <v>0</v>
      </c>
      <c r="BE262" s="59">
        <f aca="true" t="shared" si="355" ref="BE262">_xlfn.IFERROR(BD262/BD$275,0)</f>
        <v>0</v>
      </c>
      <c r="BF262" s="263">
        <v>0</v>
      </c>
      <c r="BG262" s="59">
        <f aca="true" t="shared" si="356" ref="BG262">_xlfn.IFERROR(BF262/BF$275,0)</f>
        <v>0</v>
      </c>
      <c r="BH262" s="29"/>
      <c r="BI262" s="8"/>
      <c r="BJ262" s="8"/>
      <c r="BK262" s="8"/>
      <c r="BL262" s="8"/>
      <c r="BM262" s="8"/>
      <c r="BN262" s="8"/>
      <c r="BO262" s="8"/>
      <c r="BP262" s="8"/>
      <c r="BQ262" s="8"/>
    </row>
    <row r="263" spans="2:69" ht="15">
      <c r="B263" s="287"/>
      <c r="C263" s="251"/>
      <c r="D263" s="257"/>
      <c r="E263" s="201"/>
      <c r="F263" s="181" t="str">
        <f>E260&amp;".3"</f>
        <v>29.3.4.3</v>
      </c>
      <c r="G263" s="244" t="s">
        <v>114</v>
      </c>
      <c r="H263" s="248"/>
      <c r="I263" s="263">
        <v>0</v>
      </c>
      <c r="J263" s="263">
        <v>0</v>
      </c>
      <c r="K263" s="263">
        <v>0</v>
      </c>
      <c r="L263" s="263">
        <v>0</v>
      </c>
      <c r="M263" s="263">
        <v>0</v>
      </c>
      <c r="N263" s="263">
        <v>0</v>
      </c>
      <c r="O263" s="263">
        <v>0</v>
      </c>
      <c r="P263" s="263">
        <v>0</v>
      </c>
      <c r="Q263" s="263">
        <v>0</v>
      </c>
      <c r="R263" s="263">
        <v>0</v>
      </c>
      <c r="S263" s="263">
        <v>0</v>
      </c>
      <c r="T263" s="263">
        <v>0</v>
      </c>
      <c r="U263" s="263">
        <v>0</v>
      </c>
      <c r="V263" s="263">
        <v>0</v>
      </c>
      <c r="W263" s="263">
        <v>0</v>
      </c>
      <c r="X263" s="263">
        <v>0</v>
      </c>
      <c r="Y263" s="263">
        <v>0</v>
      </c>
      <c r="Z263" s="263">
        <v>0</v>
      </c>
      <c r="AA263" s="263">
        <v>0</v>
      </c>
      <c r="AB263" s="263">
        <v>0</v>
      </c>
      <c r="AC263" s="263">
        <v>0</v>
      </c>
      <c r="AD263" s="263">
        <v>0</v>
      </c>
      <c r="AE263" s="263">
        <v>0</v>
      </c>
      <c r="AF263" s="263">
        <v>0</v>
      </c>
      <c r="AG263" s="263">
        <v>0</v>
      </c>
      <c r="AH263" s="263">
        <v>0</v>
      </c>
      <c r="AI263" s="263">
        <v>0</v>
      </c>
      <c r="AJ263" s="263">
        <v>0</v>
      </c>
      <c r="AK263" s="263">
        <v>0</v>
      </c>
      <c r="AL263" s="263">
        <v>0</v>
      </c>
      <c r="AM263" s="263">
        <v>0</v>
      </c>
      <c r="AN263" s="263">
        <v>0</v>
      </c>
      <c r="AO263" s="263">
        <v>0</v>
      </c>
      <c r="AP263" s="263">
        <v>0</v>
      </c>
      <c r="AQ263" s="263">
        <v>0</v>
      </c>
      <c r="AR263" s="263">
        <v>0</v>
      </c>
      <c r="AS263" s="263">
        <v>0</v>
      </c>
      <c r="AT263" s="263">
        <v>0</v>
      </c>
      <c r="AU263" s="263">
        <v>0</v>
      </c>
      <c r="AV263" s="263">
        <v>0</v>
      </c>
      <c r="AW263" s="163">
        <f t="shared" si="226"/>
        <v>0</v>
      </c>
      <c r="AX263" s="59">
        <f ca="1" t="shared" si="307"/>
        <v>0</v>
      </c>
      <c r="AY263" s="29"/>
      <c r="AZ263" s="263">
        <v>0</v>
      </c>
      <c r="BA263" s="59">
        <f ca="1" t="shared" si="308"/>
        <v>0</v>
      </c>
      <c r="BB263" s="263">
        <v>0</v>
      </c>
      <c r="BC263" s="59">
        <f ca="1" t="shared" si="309"/>
        <v>0</v>
      </c>
      <c r="BD263" s="263">
        <v>0</v>
      </c>
      <c r="BE263" s="59">
        <f aca="true" t="shared" si="357" ref="BE263">_xlfn.IFERROR(BD263/BD$275,0)</f>
        <v>0</v>
      </c>
      <c r="BF263" s="263">
        <v>0</v>
      </c>
      <c r="BG263" s="59">
        <f aca="true" t="shared" si="358" ref="BG263">_xlfn.IFERROR(BF263/BF$275,0)</f>
        <v>0</v>
      </c>
      <c r="BH263" s="29"/>
      <c r="BI263" s="8"/>
      <c r="BJ263" s="8"/>
      <c r="BK263" s="8"/>
      <c r="BL263" s="8"/>
      <c r="BM263" s="8"/>
      <c r="BN263" s="8"/>
      <c r="BO263" s="8"/>
      <c r="BP263" s="8"/>
      <c r="BQ263" s="8"/>
    </row>
    <row r="264" spans="2:69" ht="15">
      <c r="B264" s="287" t="s">
        <v>205</v>
      </c>
      <c r="C264" s="176">
        <f>C238+1</f>
        <v>30</v>
      </c>
      <c r="D264" s="177"/>
      <c r="E264" s="18" t="s">
        <v>233</v>
      </c>
      <c r="F264" s="18"/>
      <c r="G264" s="18"/>
      <c r="H264" s="18"/>
      <c r="I264" s="178">
        <v>0</v>
      </c>
      <c r="J264" s="178">
        <v>0</v>
      </c>
      <c r="K264" s="178">
        <v>0</v>
      </c>
      <c r="L264" s="178">
        <v>0</v>
      </c>
      <c r="M264" s="178">
        <v>0</v>
      </c>
      <c r="N264" s="178">
        <v>0</v>
      </c>
      <c r="O264" s="178">
        <v>0</v>
      </c>
      <c r="P264" s="178">
        <v>0</v>
      </c>
      <c r="Q264" s="178">
        <v>0</v>
      </c>
      <c r="R264" s="178">
        <v>0</v>
      </c>
      <c r="S264" s="178">
        <v>0</v>
      </c>
      <c r="T264" s="178">
        <v>0</v>
      </c>
      <c r="U264" s="178">
        <v>0</v>
      </c>
      <c r="V264" s="178">
        <v>0</v>
      </c>
      <c r="W264" s="178">
        <v>0</v>
      </c>
      <c r="X264" s="178">
        <v>0</v>
      </c>
      <c r="Y264" s="178">
        <v>0</v>
      </c>
      <c r="Z264" s="178">
        <v>0</v>
      </c>
      <c r="AA264" s="178">
        <v>0</v>
      </c>
      <c r="AB264" s="178">
        <v>0</v>
      </c>
      <c r="AC264" s="178">
        <v>0</v>
      </c>
      <c r="AD264" s="178">
        <v>0</v>
      </c>
      <c r="AE264" s="178">
        <v>0</v>
      </c>
      <c r="AF264" s="178">
        <v>0</v>
      </c>
      <c r="AG264" s="178">
        <v>0</v>
      </c>
      <c r="AH264" s="178">
        <v>0</v>
      </c>
      <c r="AI264" s="178">
        <v>0</v>
      </c>
      <c r="AJ264" s="178">
        <v>0</v>
      </c>
      <c r="AK264" s="178">
        <v>0</v>
      </c>
      <c r="AL264" s="178">
        <v>0</v>
      </c>
      <c r="AM264" s="178">
        <v>0</v>
      </c>
      <c r="AN264" s="178">
        <v>0</v>
      </c>
      <c r="AO264" s="178">
        <v>0</v>
      </c>
      <c r="AP264" s="178">
        <v>0</v>
      </c>
      <c r="AQ264" s="178">
        <v>0</v>
      </c>
      <c r="AR264" s="178">
        <v>0</v>
      </c>
      <c r="AS264" s="178">
        <v>0</v>
      </c>
      <c r="AT264" s="178">
        <v>0</v>
      </c>
      <c r="AU264" s="178">
        <v>0</v>
      </c>
      <c r="AV264" s="178">
        <v>0</v>
      </c>
      <c r="AW264" s="163">
        <f t="shared" si="226"/>
        <v>0</v>
      </c>
      <c r="AX264" s="59">
        <f ca="1" t="shared" si="307"/>
        <v>0</v>
      </c>
      <c r="AY264" s="29"/>
      <c r="AZ264" s="178">
        <v>0</v>
      </c>
      <c r="BA264" s="59">
        <f ca="1" t="shared" si="308"/>
        <v>0</v>
      </c>
      <c r="BB264" s="178">
        <v>0</v>
      </c>
      <c r="BC264" s="59">
        <f ca="1" t="shared" si="309"/>
        <v>0</v>
      </c>
      <c r="BD264" s="178">
        <v>0</v>
      </c>
      <c r="BE264" s="59">
        <f aca="true" t="shared" si="359" ref="BE264">_xlfn.IFERROR(BD264/BD$275,0)</f>
        <v>0</v>
      </c>
      <c r="BF264" s="178">
        <v>0</v>
      </c>
      <c r="BG264" s="59">
        <f aca="true" t="shared" si="360" ref="BG264">_xlfn.IFERROR(BF264/BF$275,0)</f>
        <v>0</v>
      </c>
      <c r="BH264" s="29"/>
      <c r="BI264" s="8"/>
      <c r="BJ264" s="8"/>
      <c r="BK264" s="8"/>
      <c r="BL264" s="8"/>
      <c r="BM264" s="8"/>
      <c r="BN264" s="8"/>
      <c r="BO264" s="8"/>
      <c r="BP264" s="8"/>
      <c r="BQ264" s="8"/>
    </row>
    <row r="265" spans="2:69" ht="15">
      <c r="B265" s="287" t="s">
        <v>205</v>
      </c>
      <c r="C265" s="176">
        <f aca="true" t="shared" si="361" ref="C265:C271">C264+1</f>
        <v>31</v>
      </c>
      <c r="D265" s="177"/>
      <c r="E265" s="18" t="s">
        <v>234</v>
      </c>
      <c r="F265" s="18"/>
      <c r="G265" s="18"/>
      <c r="H265" s="18"/>
      <c r="I265" s="178">
        <v>0</v>
      </c>
      <c r="J265" s="178">
        <v>0</v>
      </c>
      <c r="K265" s="178">
        <v>0</v>
      </c>
      <c r="L265" s="178">
        <v>0</v>
      </c>
      <c r="M265" s="178">
        <v>0</v>
      </c>
      <c r="N265" s="178">
        <v>0</v>
      </c>
      <c r="O265" s="178">
        <v>0</v>
      </c>
      <c r="P265" s="178">
        <v>0</v>
      </c>
      <c r="Q265" s="178">
        <v>0</v>
      </c>
      <c r="R265" s="178">
        <v>0</v>
      </c>
      <c r="S265" s="178">
        <v>0</v>
      </c>
      <c r="T265" s="178">
        <v>0</v>
      </c>
      <c r="U265" s="178">
        <v>0</v>
      </c>
      <c r="V265" s="178">
        <v>0</v>
      </c>
      <c r="W265" s="178">
        <v>0</v>
      </c>
      <c r="X265" s="178">
        <v>0</v>
      </c>
      <c r="Y265" s="178">
        <v>0</v>
      </c>
      <c r="Z265" s="178">
        <v>0</v>
      </c>
      <c r="AA265" s="178">
        <v>0</v>
      </c>
      <c r="AB265" s="178">
        <v>0</v>
      </c>
      <c r="AC265" s="178">
        <v>0</v>
      </c>
      <c r="AD265" s="178">
        <v>0</v>
      </c>
      <c r="AE265" s="178">
        <v>0</v>
      </c>
      <c r="AF265" s="178">
        <v>0</v>
      </c>
      <c r="AG265" s="178">
        <v>0</v>
      </c>
      <c r="AH265" s="178">
        <v>0</v>
      </c>
      <c r="AI265" s="178">
        <v>0</v>
      </c>
      <c r="AJ265" s="178">
        <v>0</v>
      </c>
      <c r="AK265" s="178">
        <v>0</v>
      </c>
      <c r="AL265" s="178">
        <v>0</v>
      </c>
      <c r="AM265" s="178">
        <v>0</v>
      </c>
      <c r="AN265" s="178">
        <v>0</v>
      </c>
      <c r="AO265" s="178">
        <v>0</v>
      </c>
      <c r="AP265" s="178">
        <v>0</v>
      </c>
      <c r="AQ265" s="178">
        <v>0</v>
      </c>
      <c r="AR265" s="178">
        <v>0</v>
      </c>
      <c r="AS265" s="178">
        <v>0</v>
      </c>
      <c r="AT265" s="178">
        <v>0</v>
      </c>
      <c r="AU265" s="178">
        <v>0</v>
      </c>
      <c r="AV265" s="178">
        <v>0</v>
      </c>
      <c r="AW265" s="163">
        <f t="shared" si="226"/>
        <v>0</v>
      </c>
      <c r="AX265" s="59">
        <f ca="1" t="shared" si="307"/>
        <v>0</v>
      </c>
      <c r="AY265" s="29"/>
      <c r="AZ265" s="178">
        <v>0</v>
      </c>
      <c r="BA265" s="59">
        <f ca="1" t="shared" si="308"/>
        <v>0</v>
      </c>
      <c r="BB265" s="178">
        <v>0</v>
      </c>
      <c r="BC265" s="59">
        <f ca="1" t="shared" si="309"/>
        <v>0</v>
      </c>
      <c r="BD265" s="178">
        <v>0</v>
      </c>
      <c r="BE265" s="59">
        <f aca="true" t="shared" si="362" ref="BE265">_xlfn.IFERROR(BD265/BD$275,0)</f>
        <v>0</v>
      </c>
      <c r="BF265" s="178">
        <v>0</v>
      </c>
      <c r="BG265" s="59">
        <f aca="true" t="shared" si="363" ref="BG265">_xlfn.IFERROR(BF265/BF$275,0)</f>
        <v>0</v>
      </c>
      <c r="BH265" s="29"/>
      <c r="BI265" s="8"/>
      <c r="BJ265" s="8"/>
      <c r="BK265" s="8"/>
      <c r="BL265" s="8"/>
      <c r="BM265" s="8"/>
      <c r="BN265" s="8"/>
      <c r="BO265" s="8"/>
      <c r="BP265" s="8"/>
      <c r="BQ265" s="8"/>
    </row>
    <row r="266" spans="2:69" ht="15">
      <c r="B266" s="287" t="s">
        <v>205</v>
      </c>
      <c r="C266" s="176">
        <f t="shared" si="361"/>
        <v>32</v>
      </c>
      <c r="D266" s="177"/>
      <c r="E266" s="18" t="s">
        <v>235</v>
      </c>
      <c r="F266" s="18"/>
      <c r="G266" s="18"/>
      <c r="H266" s="18"/>
      <c r="I266" s="178">
        <v>0</v>
      </c>
      <c r="J266" s="178">
        <v>0</v>
      </c>
      <c r="K266" s="178">
        <v>0</v>
      </c>
      <c r="L266" s="178">
        <v>0</v>
      </c>
      <c r="M266" s="178">
        <v>0</v>
      </c>
      <c r="N266" s="178">
        <v>0</v>
      </c>
      <c r="O266" s="178">
        <v>0</v>
      </c>
      <c r="P266" s="178">
        <v>0</v>
      </c>
      <c r="Q266" s="178">
        <v>0</v>
      </c>
      <c r="R266" s="178">
        <v>0</v>
      </c>
      <c r="S266" s="178">
        <v>0</v>
      </c>
      <c r="T266" s="178">
        <v>0</v>
      </c>
      <c r="U266" s="178">
        <v>0</v>
      </c>
      <c r="V266" s="178">
        <v>0</v>
      </c>
      <c r="W266" s="178">
        <v>0</v>
      </c>
      <c r="X266" s="178">
        <v>0</v>
      </c>
      <c r="Y266" s="178">
        <v>0</v>
      </c>
      <c r="Z266" s="178">
        <v>0</v>
      </c>
      <c r="AA266" s="178">
        <v>0</v>
      </c>
      <c r="AB266" s="178">
        <v>0</v>
      </c>
      <c r="AC266" s="178">
        <v>0</v>
      </c>
      <c r="AD266" s="178">
        <v>0</v>
      </c>
      <c r="AE266" s="178">
        <v>0</v>
      </c>
      <c r="AF266" s="178">
        <v>0</v>
      </c>
      <c r="AG266" s="178">
        <v>0</v>
      </c>
      <c r="AH266" s="178">
        <v>0</v>
      </c>
      <c r="AI266" s="178">
        <v>0</v>
      </c>
      <c r="AJ266" s="178">
        <v>0</v>
      </c>
      <c r="AK266" s="178">
        <v>0</v>
      </c>
      <c r="AL266" s="178">
        <v>0</v>
      </c>
      <c r="AM266" s="178">
        <v>0</v>
      </c>
      <c r="AN266" s="178">
        <v>0</v>
      </c>
      <c r="AO266" s="178">
        <v>0</v>
      </c>
      <c r="AP266" s="178">
        <v>0</v>
      </c>
      <c r="AQ266" s="178">
        <v>0</v>
      </c>
      <c r="AR266" s="178">
        <v>0</v>
      </c>
      <c r="AS266" s="178">
        <v>0</v>
      </c>
      <c r="AT266" s="178">
        <v>0</v>
      </c>
      <c r="AU266" s="178">
        <v>0</v>
      </c>
      <c r="AV266" s="178">
        <v>0</v>
      </c>
      <c r="AW266" s="163">
        <f aca="true" t="shared" si="364" ref="AW266:AW274">SUM(I266:AV266)</f>
        <v>0</v>
      </c>
      <c r="AX266" s="59">
        <f aca="true" t="shared" si="365" ref="AX266:AX273">_xlfn.IFERROR(AW266/$AW$275,0)</f>
        <v>0</v>
      </c>
      <c r="AY266" s="29"/>
      <c r="AZ266" s="178">
        <v>0</v>
      </c>
      <c r="BA266" s="59">
        <f aca="true" t="shared" si="366" ref="BA266:BC273">_xlfn.IFERROR(AZ266/AZ$275,0)</f>
        <v>0</v>
      </c>
      <c r="BB266" s="178">
        <v>0</v>
      </c>
      <c r="BC266" s="59">
        <f ca="1" t="shared" si="366"/>
        <v>0</v>
      </c>
      <c r="BD266" s="178">
        <v>0</v>
      </c>
      <c r="BE266" s="59">
        <f aca="true" t="shared" si="367" ref="BE266">_xlfn.IFERROR(BD266/BD$275,0)</f>
        <v>0</v>
      </c>
      <c r="BF266" s="178">
        <v>0</v>
      </c>
      <c r="BG266" s="59">
        <f aca="true" t="shared" si="368" ref="BG266">_xlfn.IFERROR(BF266/BF$275,0)</f>
        <v>0</v>
      </c>
      <c r="BH266" s="29"/>
      <c r="BI266" s="8"/>
      <c r="BJ266" s="8"/>
      <c r="BK266" s="8"/>
      <c r="BL266" s="8"/>
      <c r="BM266" s="8"/>
      <c r="BN266" s="8"/>
      <c r="BO266" s="8"/>
      <c r="BP266" s="8"/>
      <c r="BQ266" s="8"/>
    </row>
    <row r="267" spans="2:69" ht="15">
      <c r="B267" s="287" t="s">
        <v>205</v>
      </c>
      <c r="C267" s="176">
        <f t="shared" si="361"/>
        <v>33</v>
      </c>
      <c r="D267" s="177"/>
      <c r="E267" s="18" t="s">
        <v>236</v>
      </c>
      <c r="F267" s="18"/>
      <c r="G267" s="18"/>
      <c r="H267" s="18"/>
      <c r="I267" s="178">
        <v>0</v>
      </c>
      <c r="J267" s="178">
        <v>0</v>
      </c>
      <c r="K267" s="178">
        <v>0</v>
      </c>
      <c r="L267" s="178">
        <v>0</v>
      </c>
      <c r="M267" s="178">
        <v>0</v>
      </c>
      <c r="N267" s="178">
        <v>0</v>
      </c>
      <c r="O267" s="178">
        <v>0</v>
      </c>
      <c r="P267" s="178">
        <v>0</v>
      </c>
      <c r="Q267" s="178">
        <v>0</v>
      </c>
      <c r="R267" s="178">
        <v>0</v>
      </c>
      <c r="S267" s="178">
        <v>0</v>
      </c>
      <c r="T267" s="178">
        <v>0</v>
      </c>
      <c r="U267" s="178">
        <v>0</v>
      </c>
      <c r="V267" s="178">
        <v>0</v>
      </c>
      <c r="W267" s="178">
        <v>0</v>
      </c>
      <c r="X267" s="178">
        <v>0</v>
      </c>
      <c r="Y267" s="178">
        <v>0</v>
      </c>
      <c r="Z267" s="178">
        <v>0</v>
      </c>
      <c r="AA267" s="178">
        <v>0</v>
      </c>
      <c r="AB267" s="178">
        <v>0</v>
      </c>
      <c r="AC267" s="178">
        <v>0</v>
      </c>
      <c r="AD267" s="178">
        <v>0</v>
      </c>
      <c r="AE267" s="178">
        <v>0</v>
      </c>
      <c r="AF267" s="178">
        <v>0</v>
      </c>
      <c r="AG267" s="178">
        <v>0</v>
      </c>
      <c r="AH267" s="178">
        <v>0</v>
      </c>
      <c r="AI267" s="178">
        <v>0</v>
      </c>
      <c r="AJ267" s="178">
        <v>0</v>
      </c>
      <c r="AK267" s="178">
        <v>0</v>
      </c>
      <c r="AL267" s="178">
        <v>0</v>
      </c>
      <c r="AM267" s="178">
        <v>0</v>
      </c>
      <c r="AN267" s="178">
        <v>0</v>
      </c>
      <c r="AO267" s="178">
        <v>0</v>
      </c>
      <c r="AP267" s="178">
        <v>0</v>
      </c>
      <c r="AQ267" s="178">
        <v>0</v>
      </c>
      <c r="AR267" s="178">
        <v>0</v>
      </c>
      <c r="AS267" s="178">
        <v>0</v>
      </c>
      <c r="AT267" s="178">
        <v>0</v>
      </c>
      <c r="AU267" s="178">
        <v>0</v>
      </c>
      <c r="AV267" s="178">
        <v>0</v>
      </c>
      <c r="AW267" s="163">
        <f t="shared" si="364"/>
        <v>0</v>
      </c>
      <c r="AX267" s="59">
        <f ca="1" t="shared" si="365"/>
        <v>0</v>
      </c>
      <c r="AY267" s="29"/>
      <c r="AZ267" s="178">
        <v>0</v>
      </c>
      <c r="BA267" s="59">
        <f ca="1" t="shared" si="366"/>
        <v>0</v>
      </c>
      <c r="BB267" s="178">
        <v>0</v>
      </c>
      <c r="BC267" s="59">
        <f ca="1" t="shared" si="366"/>
        <v>0</v>
      </c>
      <c r="BD267" s="178">
        <v>0</v>
      </c>
      <c r="BE267" s="59">
        <f aca="true" t="shared" si="369" ref="BE267">_xlfn.IFERROR(BD267/BD$275,0)</f>
        <v>0</v>
      </c>
      <c r="BF267" s="178">
        <v>0</v>
      </c>
      <c r="BG267" s="59">
        <f aca="true" t="shared" si="370" ref="BG267">_xlfn.IFERROR(BF267/BF$275,0)</f>
        <v>0</v>
      </c>
      <c r="BH267" s="29"/>
      <c r="BI267" s="8"/>
      <c r="BJ267" s="8"/>
      <c r="BK267" s="8"/>
      <c r="BL267" s="8"/>
      <c r="BM267" s="8"/>
      <c r="BN267" s="8"/>
      <c r="BO267" s="8"/>
      <c r="BP267" s="8"/>
      <c r="BQ267" s="8"/>
    </row>
    <row r="268" spans="2:69" ht="15">
      <c r="B268" s="287" t="s">
        <v>205</v>
      </c>
      <c r="C268" s="176">
        <f t="shared" si="361"/>
        <v>34</v>
      </c>
      <c r="D268" s="177"/>
      <c r="E268" s="18" t="s">
        <v>660</v>
      </c>
      <c r="F268" s="18"/>
      <c r="G268" s="18"/>
      <c r="H268" s="18"/>
      <c r="I268" s="178">
        <v>0</v>
      </c>
      <c r="J268" s="178">
        <v>0</v>
      </c>
      <c r="K268" s="178">
        <v>0</v>
      </c>
      <c r="L268" s="178">
        <v>0</v>
      </c>
      <c r="M268" s="178">
        <v>0</v>
      </c>
      <c r="N268" s="178">
        <v>0</v>
      </c>
      <c r="O268" s="178">
        <v>0</v>
      </c>
      <c r="P268" s="178">
        <v>0</v>
      </c>
      <c r="Q268" s="178">
        <v>0</v>
      </c>
      <c r="R268" s="178">
        <v>0</v>
      </c>
      <c r="S268" s="178">
        <v>0</v>
      </c>
      <c r="T268" s="178">
        <v>0</v>
      </c>
      <c r="U268" s="178">
        <v>0</v>
      </c>
      <c r="V268" s="178">
        <v>0</v>
      </c>
      <c r="W268" s="178">
        <v>0</v>
      </c>
      <c r="X268" s="178">
        <v>0</v>
      </c>
      <c r="Y268" s="178">
        <v>0</v>
      </c>
      <c r="Z268" s="178">
        <v>0</v>
      </c>
      <c r="AA268" s="178">
        <v>0</v>
      </c>
      <c r="AB268" s="178">
        <v>0</v>
      </c>
      <c r="AC268" s="178">
        <v>0</v>
      </c>
      <c r="AD268" s="178">
        <v>0</v>
      </c>
      <c r="AE268" s="178">
        <v>0</v>
      </c>
      <c r="AF268" s="178">
        <v>0</v>
      </c>
      <c r="AG268" s="178">
        <v>0</v>
      </c>
      <c r="AH268" s="178">
        <v>0</v>
      </c>
      <c r="AI268" s="178">
        <v>0</v>
      </c>
      <c r="AJ268" s="178">
        <v>0</v>
      </c>
      <c r="AK268" s="178">
        <v>0</v>
      </c>
      <c r="AL268" s="178">
        <v>0</v>
      </c>
      <c r="AM268" s="178">
        <v>0</v>
      </c>
      <c r="AN268" s="178">
        <v>0</v>
      </c>
      <c r="AO268" s="178">
        <v>0</v>
      </c>
      <c r="AP268" s="178">
        <v>0</v>
      </c>
      <c r="AQ268" s="178">
        <v>0</v>
      </c>
      <c r="AR268" s="178">
        <v>0</v>
      </c>
      <c r="AS268" s="178">
        <v>0</v>
      </c>
      <c r="AT268" s="178">
        <v>0</v>
      </c>
      <c r="AU268" s="178">
        <v>0</v>
      </c>
      <c r="AV268" s="178">
        <v>0</v>
      </c>
      <c r="AW268" s="163">
        <f t="shared" si="364"/>
        <v>0</v>
      </c>
      <c r="AX268" s="59">
        <f ca="1" t="shared" si="365"/>
        <v>0</v>
      </c>
      <c r="AY268" s="29"/>
      <c r="AZ268" s="178">
        <v>0</v>
      </c>
      <c r="BA268" s="59">
        <f ca="1" t="shared" si="366"/>
        <v>0</v>
      </c>
      <c r="BB268" s="178">
        <v>0</v>
      </c>
      <c r="BC268" s="59">
        <f ca="1" t="shared" si="366"/>
        <v>0</v>
      </c>
      <c r="BD268" s="178">
        <v>0</v>
      </c>
      <c r="BE268" s="59">
        <f aca="true" t="shared" si="371" ref="BE268">_xlfn.IFERROR(BD268/BD$275,0)</f>
        <v>0</v>
      </c>
      <c r="BF268" s="178">
        <v>0</v>
      </c>
      <c r="BG268" s="59">
        <f aca="true" t="shared" si="372" ref="BG268">_xlfn.IFERROR(BF268/BF$275,0)</f>
        <v>0</v>
      </c>
      <c r="BH268" s="29"/>
      <c r="BI268" s="8"/>
      <c r="BJ268" s="8"/>
      <c r="BK268" s="8"/>
      <c r="BL268" s="8"/>
      <c r="BM268" s="8"/>
      <c r="BN268" s="8"/>
      <c r="BO268" s="8"/>
      <c r="BP268" s="8"/>
      <c r="BQ268" s="8"/>
    </row>
    <row r="269" spans="2:69" ht="15">
      <c r="B269" s="287" t="s">
        <v>205</v>
      </c>
      <c r="C269" s="176">
        <f t="shared" si="361"/>
        <v>35</v>
      </c>
      <c r="D269" s="177"/>
      <c r="E269" s="18" t="s">
        <v>238</v>
      </c>
      <c r="F269" s="18"/>
      <c r="G269" s="18"/>
      <c r="H269" s="18"/>
      <c r="I269" s="178">
        <v>0</v>
      </c>
      <c r="J269" s="178">
        <v>0</v>
      </c>
      <c r="K269" s="178">
        <v>0</v>
      </c>
      <c r="L269" s="178">
        <v>0</v>
      </c>
      <c r="M269" s="178">
        <v>0</v>
      </c>
      <c r="N269" s="178">
        <v>0</v>
      </c>
      <c r="O269" s="178">
        <v>0</v>
      </c>
      <c r="P269" s="178">
        <v>0</v>
      </c>
      <c r="Q269" s="178">
        <v>0</v>
      </c>
      <c r="R269" s="178">
        <v>0</v>
      </c>
      <c r="S269" s="178">
        <v>0</v>
      </c>
      <c r="T269" s="178">
        <v>0</v>
      </c>
      <c r="U269" s="178">
        <v>0</v>
      </c>
      <c r="V269" s="178">
        <v>0</v>
      </c>
      <c r="W269" s="178">
        <v>0</v>
      </c>
      <c r="X269" s="178">
        <v>0</v>
      </c>
      <c r="Y269" s="178">
        <v>0</v>
      </c>
      <c r="Z269" s="178">
        <v>0</v>
      </c>
      <c r="AA269" s="178">
        <v>0</v>
      </c>
      <c r="AB269" s="178">
        <v>0</v>
      </c>
      <c r="AC269" s="178">
        <v>0</v>
      </c>
      <c r="AD269" s="178">
        <v>0</v>
      </c>
      <c r="AE269" s="178">
        <v>0</v>
      </c>
      <c r="AF269" s="178">
        <v>0</v>
      </c>
      <c r="AG269" s="178">
        <v>0</v>
      </c>
      <c r="AH269" s="178">
        <v>0</v>
      </c>
      <c r="AI269" s="178">
        <v>0</v>
      </c>
      <c r="AJ269" s="178">
        <v>0</v>
      </c>
      <c r="AK269" s="178">
        <v>0</v>
      </c>
      <c r="AL269" s="178">
        <v>0</v>
      </c>
      <c r="AM269" s="178">
        <v>0</v>
      </c>
      <c r="AN269" s="178">
        <v>0</v>
      </c>
      <c r="AO269" s="178">
        <v>0</v>
      </c>
      <c r="AP269" s="178">
        <v>0</v>
      </c>
      <c r="AQ269" s="178">
        <v>0</v>
      </c>
      <c r="AR269" s="178">
        <v>0</v>
      </c>
      <c r="AS269" s="178">
        <v>0</v>
      </c>
      <c r="AT269" s="178">
        <v>0</v>
      </c>
      <c r="AU269" s="178">
        <v>0</v>
      </c>
      <c r="AV269" s="178">
        <v>0</v>
      </c>
      <c r="AW269" s="163">
        <f t="shared" si="364"/>
        <v>0</v>
      </c>
      <c r="AX269" s="59">
        <f ca="1" t="shared" si="365"/>
        <v>0</v>
      </c>
      <c r="AY269" s="29"/>
      <c r="AZ269" s="178">
        <v>0</v>
      </c>
      <c r="BA269" s="59">
        <f ca="1" t="shared" si="366"/>
        <v>0</v>
      </c>
      <c r="BB269" s="178">
        <v>0</v>
      </c>
      <c r="BC269" s="59">
        <f ca="1" t="shared" si="366"/>
        <v>0</v>
      </c>
      <c r="BD269" s="178">
        <v>0</v>
      </c>
      <c r="BE269" s="59">
        <f aca="true" t="shared" si="373" ref="BE269">_xlfn.IFERROR(BD269/BD$275,0)</f>
        <v>0</v>
      </c>
      <c r="BF269" s="178">
        <v>0</v>
      </c>
      <c r="BG269" s="59">
        <f aca="true" t="shared" si="374" ref="BG269">_xlfn.IFERROR(BF269/BF$275,0)</f>
        <v>0</v>
      </c>
      <c r="BH269" s="29"/>
      <c r="BI269" s="8"/>
      <c r="BJ269" s="8"/>
      <c r="BK269" s="8"/>
      <c r="BL269" s="8"/>
      <c r="BM269" s="8"/>
      <c r="BN269" s="8"/>
      <c r="BO269" s="8"/>
      <c r="BP269" s="8"/>
      <c r="BQ269" s="8"/>
    </row>
    <row r="270" spans="2:69" ht="15">
      <c r="B270" s="287" t="s">
        <v>205</v>
      </c>
      <c r="C270" s="176">
        <f t="shared" si="361"/>
        <v>36</v>
      </c>
      <c r="D270" s="177"/>
      <c r="E270" s="18" t="s">
        <v>239</v>
      </c>
      <c r="F270" s="18"/>
      <c r="G270" s="18"/>
      <c r="H270" s="18"/>
      <c r="I270" s="178">
        <v>0</v>
      </c>
      <c r="J270" s="178">
        <v>0</v>
      </c>
      <c r="K270" s="178">
        <v>0</v>
      </c>
      <c r="L270" s="178">
        <v>0</v>
      </c>
      <c r="M270" s="178">
        <v>0</v>
      </c>
      <c r="N270" s="178">
        <v>0</v>
      </c>
      <c r="O270" s="178">
        <v>0</v>
      </c>
      <c r="P270" s="178">
        <v>0</v>
      </c>
      <c r="Q270" s="178">
        <v>0</v>
      </c>
      <c r="R270" s="178">
        <v>0</v>
      </c>
      <c r="S270" s="178">
        <v>0</v>
      </c>
      <c r="T270" s="178">
        <v>0</v>
      </c>
      <c r="U270" s="178">
        <v>0</v>
      </c>
      <c r="V270" s="178">
        <v>0</v>
      </c>
      <c r="W270" s="178">
        <v>0</v>
      </c>
      <c r="X270" s="178">
        <v>0</v>
      </c>
      <c r="Y270" s="178">
        <v>0</v>
      </c>
      <c r="Z270" s="178">
        <v>0</v>
      </c>
      <c r="AA270" s="178">
        <v>0</v>
      </c>
      <c r="AB270" s="178">
        <v>0</v>
      </c>
      <c r="AC270" s="178">
        <v>0</v>
      </c>
      <c r="AD270" s="178">
        <v>0</v>
      </c>
      <c r="AE270" s="178">
        <v>0</v>
      </c>
      <c r="AF270" s="178">
        <v>0</v>
      </c>
      <c r="AG270" s="178">
        <v>0</v>
      </c>
      <c r="AH270" s="178">
        <v>0</v>
      </c>
      <c r="AI270" s="178">
        <v>0</v>
      </c>
      <c r="AJ270" s="178">
        <v>0</v>
      </c>
      <c r="AK270" s="178">
        <v>0</v>
      </c>
      <c r="AL270" s="178">
        <v>0</v>
      </c>
      <c r="AM270" s="178">
        <v>0</v>
      </c>
      <c r="AN270" s="178">
        <v>0</v>
      </c>
      <c r="AO270" s="178">
        <v>0</v>
      </c>
      <c r="AP270" s="178">
        <v>0</v>
      </c>
      <c r="AQ270" s="178">
        <v>0</v>
      </c>
      <c r="AR270" s="178">
        <v>0</v>
      </c>
      <c r="AS270" s="178">
        <v>0</v>
      </c>
      <c r="AT270" s="178">
        <v>0</v>
      </c>
      <c r="AU270" s="178">
        <v>0</v>
      </c>
      <c r="AV270" s="178">
        <v>0</v>
      </c>
      <c r="AW270" s="163">
        <f t="shared" si="364"/>
        <v>0</v>
      </c>
      <c r="AX270" s="59">
        <f ca="1" t="shared" si="365"/>
        <v>0</v>
      </c>
      <c r="AY270" s="29"/>
      <c r="AZ270" s="178">
        <v>0</v>
      </c>
      <c r="BA270" s="59">
        <f ca="1" t="shared" si="366"/>
        <v>0</v>
      </c>
      <c r="BB270" s="178">
        <v>0</v>
      </c>
      <c r="BC270" s="59">
        <f ca="1" t="shared" si="366"/>
        <v>0</v>
      </c>
      <c r="BD270" s="178">
        <v>0</v>
      </c>
      <c r="BE270" s="59">
        <f aca="true" t="shared" si="375" ref="BE270">_xlfn.IFERROR(BD270/BD$275,0)</f>
        <v>0</v>
      </c>
      <c r="BF270" s="178">
        <v>0</v>
      </c>
      <c r="BG270" s="59">
        <f aca="true" t="shared" si="376" ref="BG270">_xlfn.IFERROR(BF270/BF$275,0)</f>
        <v>0</v>
      </c>
      <c r="BH270" s="29"/>
      <c r="BI270" s="7"/>
      <c r="BJ270" s="7"/>
      <c r="BK270" s="7"/>
      <c r="BL270" s="7"/>
      <c r="BM270" s="7"/>
      <c r="BN270" s="7"/>
      <c r="BO270" s="7"/>
      <c r="BP270" s="7"/>
      <c r="BQ270" s="7"/>
    </row>
    <row r="271" spans="2:69" ht="15">
      <c r="B271" s="287" t="s">
        <v>205</v>
      </c>
      <c r="C271" s="176">
        <f t="shared" si="361"/>
        <v>37</v>
      </c>
      <c r="D271" s="177"/>
      <c r="E271" s="18" t="s">
        <v>240</v>
      </c>
      <c r="F271" s="18"/>
      <c r="G271" s="18"/>
      <c r="H271" s="18"/>
      <c r="I271" s="163">
        <f>SUM(I272:I274)</f>
        <v>0</v>
      </c>
      <c r="J271" s="163">
        <f aca="true" t="shared" si="377" ref="J271:AV271">SUM(J272:J274)</f>
        <v>0</v>
      </c>
      <c r="K271" s="163">
        <f t="shared" si="377"/>
        <v>0</v>
      </c>
      <c r="L271" s="163">
        <f t="shared" si="377"/>
        <v>0</v>
      </c>
      <c r="M271" s="163">
        <f t="shared" si="377"/>
        <v>0</v>
      </c>
      <c r="N271" s="163">
        <f t="shared" si="377"/>
        <v>0</v>
      </c>
      <c r="O271" s="163">
        <f t="shared" si="377"/>
        <v>0</v>
      </c>
      <c r="P271" s="163">
        <f t="shared" si="377"/>
        <v>0</v>
      </c>
      <c r="Q271" s="163">
        <f t="shared" si="377"/>
        <v>0</v>
      </c>
      <c r="R271" s="163">
        <f t="shared" si="377"/>
        <v>0</v>
      </c>
      <c r="S271" s="163">
        <f t="shared" si="377"/>
        <v>0</v>
      </c>
      <c r="T271" s="163">
        <f t="shared" si="377"/>
        <v>0</v>
      </c>
      <c r="U271" s="163">
        <f t="shared" si="377"/>
        <v>0</v>
      </c>
      <c r="V271" s="163">
        <f t="shared" si="377"/>
        <v>0</v>
      </c>
      <c r="W271" s="163">
        <f t="shared" si="377"/>
        <v>0</v>
      </c>
      <c r="X271" s="163">
        <f t="shared" si="377"/>
        <v>0</v>
      </c>
      <c r="Y271" s="163">
        <f t="shared" si="377"/>
        <v>0</v>
      </c>
      <c r="Z271" s="163">
        <f t="shared" si="377"/>
        <v>0</v>
      </c>
      <c r="AA271" s="163">
        <f t="shared" si="377"/>
        <v>0</v>
      </c>
      <c r="AB271" s="163">
        <f t="shared" si="377"/>
        <v>0</v>
      </c>
      <c r="AC271" s="163">
        <f t="shared" si="377"/>
        <v>0</v>
      </c>
      <c r="AD271" s="163">
        <f t="shared" si="377"/>
        <v>0</v>
      </c>
      <c r="AE271" s="163">
        <f t="shared" si="377"/>
        <v>0</v>
      </c>
      <c r="AF271" s="163">
        <f t="shared" si="377"/>
        <v>0</v>
      </c>
      <c r="AG271" s="163">
        <f t="shared" si="377"/>
        <v>0</v>
      </c>
      <c r="AH271" s="163">
        <f t="shared" si="377"/>
        <v>0</v>
      </c>
      <c r="AI271" s="163">
        <f t="shared" si="377"/>
        <v>0</v>
      </c>
      <c r="AJ271" s="163">
        <f t="shared" si="377"/>
        <v>0</v>
      </c>
      <c r="AK271" s="163">
        <f t="shared" si="377"/>
        <v>0</v>
      </c>
      <c r="AL271" s="163">
        <f t="shared" si="377"/>
        <v>0</v>
      </c>
      <c r="AM271" s="163">
        <f t="shared" si="377"/>
        <v>0</v>
      </c>
      <c r="AN271" s="163">
        <f t="shared" si="377"/>
        <v>0</v>
      </c>
      <c r="AO271" s="163">
        <f t="shared" si="377"/>
        <v>0</v>
      </c>
      <c r="AP271" s="163">
        <f t="shared" si="377"/>
        <v>0</v>
      </c>
      <c r="AQ271" s="163">
        <f t="shared" si="377"/>
        <v>0</v>
      </c>
      <c r="AR271" s="163">
        <f t="shared" si="377"/>
        <v>0</v>
      </c>
      <c r="AS271" s="163">
        <f t="shared" si="377"/>
        <v>0</v>
      </c>
      <c r="AT271" s="163">
        <f t="shared" si="377"/>
        <v>0</v>
      </c>
      <c r="AU271" s="163">
        <f t="shared" si="377"/>
        <v>0</v>
      </c>
      <c r="AV271" s="163">
        <f t="shared" si="377"/>
        <v>0</v>
      </c>
      <c r="AW271" s="163">
        <f t="shared" si="364"/>
        <v>0</v>
      </c>
      <c r="AX271" s="59">
        <f ca="1" t="shared" si="365"/>
        <v>0</v>
      </c>
      <c r="AY271" s="29"/>
      <c r="AZ271" s="163">
        <f aca="true" t="shared" si="378" ref="AZ271">SUM(AZ272:AZ274)</f>
        <v>0</v>
      </c>
      <c r="BA271" s="59">
        <f ca="1" t="shared" si="366"/>
        <v>0</v>
      </c>
      <c r="BB271" s="163">
        <f aca="true" t="shared" si="379" ref="BB271">SUM(BB272:BB274)</f>
        <v>0</v>
      </c>
      <c r="BC271" s="59">
        <f ca="1" t="shared" si="366"/>
        <v>0</v>
      </c>
      <c r="BD271" s="163">
        <f aca="true" t="shared" si="380" ref="BD271">SUM(BD272:BD274)</f>
        <v>0</v>
      </c>
      <c r="BE271" s="59">
        <f aca="true" t="shared" si="381" ref="BE271">_xlfn.IFERROR(BD271/BD$275,0)</f>
        <v>0</v>
      </c>
      <c r="BF271" s="163">
        <f aca="true" t="shared" si="382" ref="BF271">SUM(BF272:BF274)</f>
        <v>0</v>
      </c>
      <c r="BG271" s="59">
        <f aca="true" t="shared" si="383" ref="BG271">_xlfn.IFERROR(BF271/BF$275,0)</f>
        <v>0</v>
      </c>
      <c r="BH271" s="29"/>
      <c r="BI271" s="8"/>
      <c r="BJ271" s="8"/>
      <c r="BK271" s="8"/>
      <c r="BL271" s="8"/>
      <c r="BM271" s="8"/>
      <c r="BN271" s="8"/>
      <c r="BO271" s="8"/>
      <c r="BP271" s="8"/>
      <c r="BQ271" s="8"/>
    </row>
    <row r="272" spans="2:69" ht="15">
      <c r="B272" s="287"/>
      <c r="C272" s="180"/>
      <c r="D272" s="181" t="str">
        <f>C271&amp;".1"</f>
        <v>37.1</v>
      </c>
      <c r="E272" s="170" t="s">
        <v>198</v>
      </c>
      <c r="G272" s="170"/>
      <c r="H272" s="170"/>
      <c r="I272" s="172">
        <v>0</v>
      </c>
      <c r="J272" s="172">
        <v>0</v>
      </c>
      <c r="K272" s="172">
        <v>0</v>
      </c>
      <c r="L272" s="172">
        <v>0</v>
      </c>
      <c r="M272" s="172">
        <v>0</v>
      </c>
      <c r="N272" s="172">
        <v>0</v>
      </c>
      <c r="O272" s="172">
        <v>0</v>
      </c>
      <c r="P272" s="172">
        <v>0</v>
      </c>
      <c r="Q272" s="172">
        <v>0</v>
      </c>
      <c r="R272" s="172">
        <v>0</v>
      </c>
      <c r="S272" s="172">
        <v>0</v>
      </c>
      <c r="T272" s="172">
        <v>0</v>
      </c>
      <c r="U272" s="172">
        <v>0</v>
      </c>
      <c r="V272" s="172">
        <v>0</v>
      </c>
      <c r="W272" s="172">
        <v>0</v>
      </c>
      <c r="X272" s="172">
        <v>0</v>
      </c>
      <c r="Y272" s="172">
        <v>0</v>
      </c>
      <c r="Z272" s="172">
        <v>0</v>
      </c>
      <c r="AA272" s="172">
        <v>0</v>
      </c>
      <c r="AB272" s="172">
        <v>0</v>
      </c>
      <c r="AC272" s="172">
        <v>0</v>
      </c>
      <c r="AD272" s="172">
        <v>0</v>
      </c>
      <c r="AE272" s="172">
        <v>0</v>
      </c>
      <c r="AF272" s="172">
        <v>0</v>
      </c>
      <c r="AG272" s="172">
        <v>0</v>
      </c>
      <c r="AH272" s="172">
        <v>0</v>
      </c>
      <c r="AI272" s="172">
        <v>0</v>
      </c>
      <c r="AJ272" s="172">
        <v>0</v>
      </c>
      <c r="AK272" s="172">
        <v>0</v>
      </c>
      <c r="AL272" s="172">
        <v>0</v>
      </c>
      <c r="AM272" s="172">
        <v>0</v>
      </c>
      <c r="AN272" s="172">
        <v>0</v>
      </c>
      <c r="AO272" s="172">
        <v>0</v>
      </c>
      <c r="AP272" s="172">
        <v>0</v>
      </c>
      <c r="AQ272" s="172">
        <v>0</v>
      </c>
      <c r="AR272" s="172">
        <v>0</v>
      </c>
      <c r="AS272" s="172">
        <v>0</v>
      </c>
      <c r="AT272" s="172">
        <v>0</v>
      </c>
      <c r="AU272" s="172">
        <v>0</v>
      </c>
      <c r="AV272" s="172">
        <v>0</v>
      </c>
      <c r="AW272" s="163">
        <f t="shared" si="364"/>
        <v>0</v>
      </c>
      <c r="AX272" s="59">
        <f ca="1" t="shared" si="365"/>
        <v>0</v>
      </c>
      <c r="AY272" s="29"/>
      <c r="AZ272" s="172">
        <v>0</v>
      </c>
      <c r="BA272" s="59">
        <f ca="1" t="shared" si="366"/>
        <v>0</v>
      </c>
      <c r="BB272" s="172">
        <v>0</v>
      </c>
      <c r="BC272" s="59">
        <f ca="1" t="shared" si="366"/>
        <v>0</v>
      </c>
      <c r="BD272" s="172">
        <v>0</v>
      </c>
      <c r="BE272" s="59">
        <f aca="true" t="shared" si="384" ref="BE272">_xlfn.IFERROR(BD272/BD$275,0)</f>
        <v>0</v>
      </c>
      <c r="BF272" s="172">
        <v>0</v>
      </c>
      <c r="BG272" s="59">
        <f aca="true" t="shared" si="385" ref="BG272">_xlfn.IFERROR(BF272/BF$275,0)</f>
        <v>0</v>
      </c>
      <c r="BH272" s="29"/>
      <c r="BI272" s="8"/>
      <c r="BJ272" s="8"/>
      <c r="BK272" s="8"/>
      <c r="BL272" s="8"/>
      <c r="BM272" s="8"/>
      <c r="BN272" s="8"/>
      <c r="BO272" s="8"/>
      <c r="BP272" s="8"/>
      <c r="BQ272" s="8"/>
    </row>
    <row r="273" spans="2:69" ht="15">
      <c r="B273" s="287"/>
      <c r="C273" s="180"/>
      <c r="D273" s="181" t="str">
        <f>C271&amp;".2"</f>
        <v>37.2</v>
      </c>
      <c r="E273" s="170" t="s">
        <v>199</v>
      </c>
      <c r="G273" s="170"/>
      <c r="H273" s="170"/>
      <c r="I273" s="172">
        <v>0</v>
      </c>
      <c r="J273" s="172">
        <v>0</v>
      </c>
      <c r="K273" s="172">
        <v>0</v>
      </c>
      <c r="L273" s="172">
        <v>0</v>
      </c>
      <c r="M273" s="172">
        <v>0</v>
      </c>
      <c r="N273" s="172">
        <v>0</v>
      </c>
      <c r="O273" s="172">
        <v>0</v>
      </c>
      <c r="P273" s="172">
        <v>0</v>
      </c>
      <c r="Q273" s="172">
        <v>0</v>
      </c>
      <c r="R273" s="172">
        <v>0</v>
      </c>
      <c r="S273" s="172">
        <v>0</v>
      </c>
      <c r="T273" s="172">
        <v>0</v>
      </c>
      <c r="U273" s="172">
        <v>0</v>
      </c>
      <c r="V273" s="172">
        <v>0</v>
      </c>
      <c r="W273" s="172">
        <v>0</v>
      </c>
      <c r="X273" s="172">
        <v>0</v>
      </c>
      <c r="Y273" s="172">
        <v>0</v>
      </c>
      <c r="Z273" s="172">
        <v>0</v>
      </c>
      <c r="AA273" s="172">
        <v>0</v>
      </c>
      <c r="AB273" s="172">
        <v>0</v>
      </c>
      <c r="AC273" s="172">
        <v>0</v>
      </c>
      <c r="AD273" s="172">
        <v>0</v>
      </c>
      <c r="AE273" s="172">
        <v>0</v>
      </c>
      <c r="AF273" s="172">
        <v>0</v>
      </c>
      <c r="AG273" s="172">
        <v>0</v>
      </c>
      <c r="AH273" s="172">
        <v>0</v>
      </c>
      <c r="AI273" s="172">
        <v>0</v>
      </c>
      <c r="AJ273" s="172">
        <v>0</v>
      </c>
      <c r="AK273" s="172">
        <v>0</v>
      </c>
      <c r="AL273" s="172">
        <v>0</v>
      </c>
      <c r="AM273" s="172">
        <v>0</v>
      </c>
      <c r="AN273" s="172">
        <v>0</v>
      </c>
      <c r="AO273" s="172">
        <v>0</v>
      </c>
      <c r="AP273" s="172">
        <v>0</v>
      </c>
      <c r="AQ273" s="172">
        <v>0</v>
      </c>
      <c r="AR273" s="172">
        <v>0</v>
      </c>
      <c r="AS273" s="172">
        <v>0</v>
      </c>
      <c r="AT273" s="172">
        <v>0</v>
      </c>
      <c r="AU273" s="172">
        <v>0</v>
      </c>
      <c r="AV273" s="172">
        <v>0</v>
      </c>
      <c r="AW273" s="163">
        <f t="shared" si="364"/>
        <v>0</v>
      </c>
      <c r="AX273" s="59">
        <f ca="1" t="shared" si="365"/>
        <v>0</v>
      </c>
      <c r="AY273" s="29"/>
      <c r="AZ273" s="172">
        <v>0</v>
      </c>
      <c r="BA273" s="59">
        <f ca="1" t="shared" si="366"/>
        <v>0</v>
      </c>
      <c r="BB273" s="172">
        <v>0</v>
      </c>
      <c r="BC273" s="59">
        <f ca="1" t="shared" si="366"/>
        <v>0</v>
      </c>
      <c r="BD273" s="172">
        <v>0</v>
      </c>
      <c r="BE273" s="59">
        <f aca="true" t="shared" si="386" ref="BE273">_xlfn.IFERROR(BD273/BD$275,0)</f>
        <v>0</v>
      </c>
      <c r="BF273" s="172">
        <v>0</v>
      </c>
      <c r="BG273" s="59">
        <f aca="true" t="shared" si="387" ref="BG273">_xlfn.IFERROR(BF273/BF$275,0)</f>
        <v>0</v>
      </c>
      <c r="BH273" s="29"/>
      <c r="BI273" s="8"/>
      <c r="BJ273" s="8"/>
      <c r="BK273" s="8"/>
      <c r="BL273" s="8"/>
      <c r="BM273" s="8"/>
      <c r="BN273" s="8"/>
      <c r="BO273" s="8"/>
      <c r="BP273" s="8"/>
      <c r="BQ273" s="8"/>
    </row>
    <row r="274" spans="2:69" ht="15" thickBot="1">
      <c r="B274" s="287"/>
      <c r="C274" s="202"/>
      <c r="D274" s="181" t="str">
        <f>C271&amp;".3"</f>
        <v>37.3</v>
      </c>
      <c r="E274" s="204" t="s">
        <v>200</v>
      </c>
      <c r="G274" s="203"/>
      <c r="H274" s="203"/>
      <c r="I274" s="205">
        <v>0</v>
      </c>
      <c r="J274" s="205">
        <v>0</v>
      </c>
      <c r="K274" s="205">
        <v>0</v>
      </c>
      <c r="L274" s="205">
        <v>0</v>
      </c>
      <c r="M274" s="205">
        <v>0</v>
      </c>
      <c r="N274" s="205">
        <v>0</v>
      </c>
      <c r="O274" s="205">
        <v>0</v>
      </c>
      <c r="P274" s="205">
        <v>0</v>
      </c>
      <c r="Q274" s="205">
        <v>0</v>
      </c>
      <c r="R274" s="205">
        <v>0</v>
      </c>
      <c r="S274" s="205">
        <v>0</v>
      </c>
      <c r="T274" s="205">
        <v>0</v>
      </c>
      <c r="U274" s="205">
        <v>0</v>
      </c>
      <c r="V274" s="205">
        <v>0</v>
      </c>
      <c r="W274" s="205">
        <v>0</v>
      </c>
      <c r="X274" s="205">
        <v>0</v>
      </c>
      <c r="Y274" s="205">
        <v>0</v>
      </c>
      <c r="Z274" s="205">
        <v>0</v>
      </c>
      <c r="AA274" s="205">
        <v>0</v>
      </c>
      <c r="AB274" s="205">
        <v>0</v>
      </c>
      <c r="AC274" s="205">
        <v>0</v>
      </c>
      <c r="AD274" s="205">
        <v>0</v>
      </c>
      <c r="AE274" s="205">
        <v>0</v>
      </c>
      <c r="AF274" s="205">
        <v>0</v>
      </c>
      <c r="AG274" s="205">
        <v>0</v>
      </c>
      <c r="AH274" s="205">
        <v>0</v>
      </c>
      <c r="AI274" s="205">
        <v>0</v>
      </c>
      <c r="AJ274" s="205">
        <v>0</v>
      </c>
      <c r="AK274" s="205">
        <v>0</v>
      </c>
      <c r="AL274" s="205">
        <v>0</v>
      </c>
      <c r="AM274" s="205">
        <v>0</v>
      </c>
      <c r="AN274" s="205">
        <v>0</v>
      </c>
      <c r="AO274" s="205">
        <v>0</v>
      </c>
      <c r="AP274" s="205">
        <v>0</v>
      </c>
      <c r="AQ274" s="205">
        <v>0</v>
      </c>
      <c r="AR274" s="205">
        <v>0</v>
      </c>
      <c r="AS274" s="205">
        <v>0</v>
      </c>
      <c r="AT274" s="205">
        <v>0</v>
      </c>
      <c r="AU274" s="205">
        <v>0</v>
      </c>
      <c r="AV274" s="205">
        <v>0</v>
      </c>
      <c r="AW274" s="163">
        <f t="shared" si="364"/>
        <v>0</v>
      </c>
      <c r="AX274" s="59">
        <f ca="1">_xlfn.IFERROR(AW274/$AW$275,0)</f>
        <v>0</v>
      </c>
      <c r="AY274" s="29"/>
      <c r="AZ274" s="205">
        <v>0</v>
      </c>
      <c r="BA274" s="59">
        <f ca="1">_xlfn.IFERROR(AZ274/AZ$275,0)</f>
        <v>0</v>
      </c>
      <c r="BB274" s="205">
        <v>0</v>
      </c>
      <c r="BC274" s="59">
        <f ca="1">_xlfn.IFERROR(BB274/BB$275,0)</f>
        <v>0</v>
      </c>
      <c r="BD274" s="205">
        <v>0</v>
      </c>
      <c r="BE274" s="59">
        <f ca="1">_xlfn.IFERROR(BD274/BD$275,0)</f>
        <v>0</v>
      </c>
      <c r="BF274" s="205">
        <v>0</v>
      </c>
      <c r="BG274" s="59">
        <f ca="1">_xlfn.IFERROR(BF274/BF$275,0)</f>
        <v>0</v>
      </c>
      <c r="BH274" s="29"/>
      <c r="BI274" s="7"/>
      <c r="BJ274" s="7"/>
      <c r="BK274" s="7"/>
      <c r="BL274" s="7"/>
      <c r="BM274" s="7"/>
      <c r="BN274" s="7"/>
      <c r="BO274" s="7"/>
      <c r="BP274" s="7"/>
      <c r="BQ274" s="7"/>
    </row>
    <row r="275" spans="2:60" ht="15.75" thickBot="1">
      <c r="B275" s="287"/>
      <c r="C275" s="110" t="s">
        <v>241</v>
      </c>
      <c r="D275" s="111"/>
      <c r="E275" s="111"/>
      <c r="F275" s="111"/>
      <c r="G275" s="111"/>
      <c r="H275" s="112"/>
      <c r="I275" s="65">
        <f ca="1">SUMIF($B$216:I274,"l",I216:I274)</f>
        <v>0</v>
      </c>
      <c r="J275" s="65">
        <f ca="1">SUMIF($B$216:J274,"l",J216:J274)</f>
        <v>0</v>
      </c>
      <c r="K275" s="65">
        <f ca="1">SUMIF($B$216:K274,"l",K216:K274)</f>
        <v>0</v>
      </c>
      <c r="L275" s="65">
        <f ca="1">SUMIF($B$216:L274,"l",L216:L274)</f>
        <v>0</v>
      </c>
      <c r="M275" s="65">
        <f ca="1">SUMIF($B$216:M274,"l",M216:M274)</f>
        <v>0</v>
      </c>
      <c r="N275" s="65">
        <f ca="1">SUMIF($B$216:N274,"l",N216:N274)</f>
        <v>0</v>
      </c>
      <c r="O275" s="65">
        <f ca="1">SUMIF($B$216:O274,"l",O216:O274)</f>
        <v>0</v>
      </c>
      <c r="P275" s="65">
        <f ca="1">SUMIF($B$216:P274,"l",P216:P274)</f>
        <v>0</v>
      </c>
      <c r="Q275" s="65">
        <f ca="1">SUMIF($B$216:Q274,"l",Q216:Q274)</f>
        <v>0</v>
      </c>
      <c r="R275" s="65">
        <f ca="1">SUMIF($B$216:R274,"l",R216:R274)</f>
        <v>0</v>
      </c>
      <c r="S275" s="65">
        <f ca="1">SUMIF($B$216:S274,"l",S216:S274)</f>
        <v>0</v>
      </c>
      <c r="T275" s="65">
        <f ca="1">SUMIF($B$216:T274,"l",T216:T274)</f>
        <v>0</v>
      </c>
      <c r="U275" s="65">
        <f ca="1">SUMIF($B$216:U274,"l",U216:U274)</f>
        <v>0</v>
      </c>
      <c r="V275" s="65">
        <f ca="1">SUMIF($B$216:V274,"l",V216:V274)</f>
        <v>0</v>
      </c>
      <c r="W275" s="65">
        <f ca="1">SUMIF($B$216:W274,"l",W216:W274)</f>
        <v>0</v>
      </c>
      <c r="X275" s="65">
        <f ca="1">SUMIF($B$216:X274,"l",X216:X274)</f>
        <v>0</v>
      </c>
      <c r="Y275" s="65">
        <f ca="1">SUMIF($B$216:Y274,"l",Y216:Y274)</f>
        <v>0</v>
      </c>
      <c r="Z275" s="65">
        <f ca="1">SUMIF($B$216:Z274,"l",Z216:Z274)</f>
        <v>0</v>
      </c>
      <c r="AA275" s="65">
        <f ca="1">SUMIF($B$216:AA274,"l",AA216:AA274)</f>
        <v>0</v>
      </c>
      <c r="AB275" s="65">
        <f ca="1">SUMIF($B$216:AB274,"l",AB216:AB274)</f>
        <v>0</v>
      </c>
      <c r="AC275" s="65">
        <f ca="1">SUMIF($B$216:AC274,"l",AC216:AC274)</f>
        <v>0</v>
      </c>
      <c r="AD275" s="65">
        <f ca="1">SUMIF($B$216:AD274,"l",AD216:AD274)</f>
        <v>0</v>
      </c>
      <c r="AE275" s="65">
        <f ca="1">SUMIF($B$216:AE274,"l",AE216:AE274)</f>
        <v>0</v>
      </c>
      <c r="AF275" s="65">
        <f ca="1">SUMIF($B$216:AF274,"l",AF216:AF274)</f>
        <v>0</v>
      </c>
      <c r="AG275" s="65">
        <f ca="1">SUMIF($B$216:AG274,"l",AG216:AG274)</f>
        <v>0</v>
      </c>
      <c r="AH275" s="65">
        <f ca="1">SUMIF($B$216:AH274,"l",AH216:AH274)</f>
        <v>0</v>
      </c>
      <c r="AI275" s="65">
        <f ca="1">SUMIF($B$216:AI274,"l",AI216:AI274)</f>
        <v>0</v>
      </c>
      <c r="AJ275" s="65">
        <f ca="1">SUMIF($B$216:AJ274,"l",AJ216:AJ274)</f>
        <v>0</v>
      </c>
      <c r="AK275" s="65">
        <f ca="1">SUMIF($B$216:AK274,"l",AK216:AK274)</f>
        <v>0</v>
      </c>
      <c r="AL275" s="65">
        <f ca="1">SUMIF($B$216:AL274,"l",AL216:AL274)</f>
        <v>0</v>
      </c>
      <c r="AM275" s="65">
        <f ca="1">SUMIF($B$216:AM274,"l",AM216:AM274)</f>
        <v>0</v>
      </c>
      <c r="AN275" s="65">
        <f ca="1">SUMIF($B$216:AN274,"l",AN216:AN274)</f>
        <v>0</v>
      </c>
      <c r="AO275" s="65">
        <f ca="1">SUMIF($B$216:AO274,"l",AO216:AO274)</f>
        <v>0</v>
      </c>
      <c r="AP275" s="65">
        <f ca="1">SUMIF($B$216:AP274,"l",AP216:AP274)</f>
        <v>0</v>
      </c>
      <c r="AQ275" s="65">
        <f ca="1">SUMIF($B$216:AQ274,"l",AQ216:AQ274)</f>
        <v>0</v>
      </c>
      <c r="AR275" s="65">
        <f ca="1">SUMIF($B$216:AR274,"l",AR216:AR274)</f>
        <v>0</v>
      </c>
      <c r="AS275" s="65">
        <f ca="1">SUMIF($B$216:AS274,"l",AS216:AS274)</f>
        <v>0</v>
      </c>
      <c r="AT275" s="65">
        <f ca="1">SUMIF($B$216:AT274,"l",AT216:AT274)</f>
        <v>0</v>
      </c>
      <c r="AU275" s="65">
        <f ca="1">SUMIF($B$216:AU274,"l",AU216:AU274)</f>
        <v>0</v>
      </c>
      <c r="AV275" s="65">
        <f ca="1">SUMIF($B$216:AV274,"l",AV216:AV274)</f>
        <v>0</v>
      </c>
      <c r="AW275" s="65">
        <f ca="1">SUMIF($B$216:AW274,"l",AW216:AW274)</f>
        <v>0</v>
      </c>
      <c r="AX275" s="58"/>
      <c r="AY275" s="29"/>
      <c r="AZ275" s="65">
        <f ca="1">SUMIF($B$216:AZ274,"l",AZ216:AZ274)</f>
        <v>0</v>
      </c>
      <c r="BA275" s="58"/>
      <c r="BB275" s="65">
        <f ca="1">SUMIF($B$216:BB274,"l",BB216:BB274)</f>
        <v>0</v>
      </c>
      <c r="BC275" s="58"/>
      <c r="BD275" s="65">
        <f ca="1">SUMIF($B$216:BD274,"l",BD216:BD274)</f>
        <v>0</v>
      </c>
      <c r="BE275" s="58"/>
      <c r="BF275" s="65">
        <f ca="1">SUMIF($B$216:BF274,"l",BF216:BF274)</f>
        <v>0</v>
      </c>
      <c r="BG275" s="58"/>
      <c r="BH275" s="29"/>
    </row>
    <row r="276" spans="2:68" ht="15">
      <c r="B276" s="287"/>
      <c r="C276" s="79"/>
      <c r="D276" s="16"/>
      <c r="E276" s="16"/>
      <c r="F276" s="16"/>
      <c r="G276" s="16"/>
      <c r="H276" s="40"/>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c r="AY276" s="27"/>
      <c r="AZ276" s="27"/>
      <c r="BB276" s="27"/>
      <c r="BD276" s="27"/>
      <c r="BF276" s="27"/>
      <c r="BH276" s="27"/>
      <c r="BI276" s="27"/>
      <c r="BJ276" s="27"/>
      <c r="BK276" s="27"/>
      <c r="BL276" s="27"/>
      <c r="BM276" s="27"/>
      <c r="BN276" s="27"/>
      <c r="BO276" s="27"/>
      <c r="BP276" s="27"/>
    </row>
    <row r="277" spans="2:69" ht="15">
      <c r="B277" s="30"/>
      <c r="C277" s="1027" t="s">
        <v>661</v>
      </c>
      <c r="D277" s="1028"/>
      <c r="E277" s="1028"/>
      <c r="F277" s="1028"/>
      <c r="G277" s="1028"/>
      <c r="H277" s="1029"/>
      <c r="I277" s="1030">
        <f ca="1">I213-I275</f>
        <v>0</v>
      </c>
      <c r="J277" s="1030">
        <f aca="true" t="shared" si="388" ref="J277:AU277">J213-J275</f>
        <v>0</v>
      </c>
      <c r="K277" s="1030">
        <f ca="1" t="shared" si="388"/>
        <v>0</v>
      </c>
      <c r="L277" s="1030">
        <f ca="1" t="shared" si="388"/>
        <v>0</v>
      </c>
      <c r="M277" s="1030">
        <f ca="1" t="shared" si="388"/>
        <v>0</v>
      </c>
      <c r="N277" s="1030">
        <f ca="1" t="shared" si="388"/>
        <v>0</v>
      </c>
      <c r="O277" s="1030">
        <f ca="1" t="shared" si="388"/>
        <v>0</v>
      </c>
      <c r="P277" s="1030">
        <f ca="1" t="shared" si="388"/>
        <v>0</v>
      </c>
      <c r="Q277" s="1030">
        <f ca="1" t="shared" si="388"/>
        <v>0</v>
      </c>
      <c r="R277" s="1030">
        <f ca="1" t="shared" si="388"/>
        <v>0</v>
      </c>
      <c r="S277" s="1030">
        <f ca="1" t="shared" si="388"/>
        <v>0</v>
      </c>
      <c r="T277" s="1030">
        <f ca="1" t="shared" si="388"/>
        <v>0</v>
      </c>
      <c r="U277" s="1030">
        <f ca="1" t="shared" si="388"/>
        <v>0</v>
      </c>
      <c r="V277" s="1030">
        <f ca="1" t="shared" si="388"/>
        <v>0</v>
      </c>
      <c r="W277" s="1030">
        <f ca="1" t="shared" si="388"/>
        <v>0</v>
      </c>
      <c r="X277" s="1030">
        <f ca="1" t="shared" si="388"/>
        <v>0</v>
      </c>
      <c r="Y277" s="1030">
        <f ca="1" t="shared" si="388"/>
        <v>0</v>
      </c>
      <c r="Z277" s="1030">
        <f ca="1" t="shared" si="388"/>
        <v>0</v>
      </c>
      <c r="AA277" s="1030">
        <f ca="1" t="shared" si="388"/>
        <v>0</v>
      </c>
      <c r="AB277" s="1030">
        <f ca="1" t="shared" si="388"/>
        <v>0</v>
      </c>
      <c r="AC277" s="1030">
        <f ca="1" t="shared" si="388"/>
        <v>0</v>
      </c>
      <c r="AD277" s="1030">
        <f ca="1" t="shared" si="388"/>
        <v>0</v>
      </c>
      <c r="AE277" s="1030">
        <f ca="1" t="shared" si="388"/>
        <v>0</v>
      </c>
      <c r="AF277" s="1030">
        <f ca="1" t="shared" si="388"/>
        <v>0</v>
      </c>
      <c r="AG277" s="1030">
        <f ca="1" t="shared" si="388"/>
        <v>0</v>
      </c>
      <c r="AH277" s="1030">
        <f ca="1" t="shared" si="388"/>
        <v>0</v>
      </c>
      <c r="AI277" s="1030">
        <f ca="1" t="shared" si="388"/>
        <v>0</v>
      </c>
      <c r="AJ277" s="1030">
        <f ca="1" t="shared" si="388"/>
        <v>0</v>
      </c>
      <c r="AK277" s="1030">
        <f ca="1" t="shared" si="388"/>
        <v>0</v>
      </c>
      <c r="AL277" s="1030">
        <f ca="1" t="shared" si="388"/>
        <v>0</v>
      </c>
      <c r="AM277" s="1030">
        <f ca="1" t="shared" si="388"/>
        <v>0</v>
      </c>
      <c r="AN277" s="1030">
        <f ca="1" t="shared" si="388"/>
        <v>0</v>
      </c>
      <c r="AO277" s="1030">
        <f ca="1" t="shared" si="388"/>
        <v>0</v>
      </c>
      <c r="AP277" s="1030">
        <f ca="1" t="shared" si="388"/>
        <v>0</v>
      </c>
      <c r="AQ277" s="1030">
        <f ca="1" t="shared" si="388"/>
        <v>0</v>
      </c>
      <c r="AR277" s="1030">
        <f ca="1" t="shared" si="388"/>
        <v>0</v>
      </c>
      <c r="AS277" s="1030">
        <f ca="1" t="shared" si="388"/>
        <v>0</v>
      </c>
      <c r="AT277" s="1030">
        <f ca="1" t="shared" si="388"/>
        <v>0</v>
      </c>
      <c r="AU277" s="1030">
        <f ca="1" t="shared" si="388"/>
        <v>0</v>
      </c>
      <c r="AV277" s="1030">
        <f ca="1">AV213-AV275</f>
        <v>0</v>
      </c>
      <c r="AW277" s="163">
        <f ca="1">SUM(I277:AV277)</f>
        <v>0</v>
      </c>
      <c r="AY277" s="27"/>
      <c r="AZ277" s="27"/>
      <c r="BB277" s="27"/>
      <c r="BD277" s="27"/>
      <c r="BF277" s="27"/>
      <c r="BH277" s="27"/>
      <c r="BI277" s="27"/>
      <c r="BJ277" s="27"/>
      <c r="BK277" s="27"/>
      <c r="BL277" s="27"/>
      <c r="BM277" s="27"/>
      <c r="BN277" s="27"/>
      <c r="BO277" s="27"/>
      <c r="BP277" s="27"/>
      <c r="BQ277" s="2"/>
    </row>
    <row r="278" spans="2:69" ht="15">
      <c r="B278" s="30"/>
      <c r="C278" s="1027" t="s">
        <v>662</v>
      </c>
      <c r="D278" s="1028"/>
      <c r="E278" s="1028"/>
      <c r="F278" s="1028"/>
      <c r="G278" s="1028"/>
      <c r="H278" s="1029"/>
      <c r="I278" s="1030">
        <f ca="1">I277-I279</f>
        <v>0</v>
      </c>
      <c r="J278" s="1030">
        <f aca="true" t="shared" si="389" ref="J278:AU278">J277-J279</f>
        <v>0</v>
      </c>
      <c r="K278" s="1030">
        <f ca="1" t="shared" si="389"/>
        <v>0</v>
      </c>
      <c r="L278" s="1030">
        <f ca="1" t="shared" si="389"/>
        <v>0</v>
      </c>
      <c r="M278" s="1030">
        <f ca="1" t="shared" si="389"/>
        <v>0</v>
      </c>
      <c r="N278" s="1030">
        <f ca="1" t="shared" si="389"/>
        <v>0</v>
      </c>
      <c r="O278" s="1030">
        <f ca="1" t="shared" si="389"/>
        <v>0</v>
      </c>
      <c r="P278" s="1030">
        <f ca="1" t="shared" si="389"/>
        <v>0</v>
      </c>
      <c r="Q278" s="1030">
        <f ca="1" t="shared" si="389"/>
        <v>0</v>
      </c>
      <c r="R278" s="1030">
        <f ca="1" t="shared" si="389"/>
        <v>0</v>
      </c>
      <c r="S278" s="1030">
        <f ca="1" t="shared" si="389"/>
        <v>0</v>
      </c>
      <c r="T278" s="1030">
        <f ca="1" t="shared" si="389"/>
        <v>0</v>
      </c>
      <c r="U278" s="1030">
        <f ca="1" t="shared" si="389"/>
        <v>0</v>
      </c>
      <c r="V278" s="1030">
        <f ca="1" t="shared" si="389"/>
        <v>0</v>
      </c>
      <c r="W278" s="1030">
        <f ca="1" t="shared" si="389"/>
        <v>0</v>
      </c>
      <c r="X278" s="1030">
        <f ca="1" t="shared" si="389"/>
        <v>0</v>
      </c>
      <c r="Y278" s="1030">
        <f ca="1" t="shared" si="389"/>
        <v>0</v>
      </c>
      <c r="Z278" s="1030">
        <f ca="1" t="shared" si="389"/>
        <v>0</v>
      </c>
      <c r="AA278" s="1030">
        <f ca="1" t="shared" si="389"/>
        <v>0</v>
      </c>
      <c r="AB278" s="1030">
        <f ca="1" t="shared" si="389"/>
        <v>0</v>
      </c>
      <c r="AC278" s="1030">
        <f ca="1" t="shared" si="389"/>
        <v>0</v>
      </c>
      <c r="AD278" s="1030">
        <f ca="1" t="shared" si="389"/>
        <v>0</v>
      </c>
      <c r="AE278" s="1030">
        <f ca="1" t="shared" si="389"/>
        <v>0</v>
      </c>
      <c r="AF278" s="1030">
        <f ca="1" t="shared" si="389"/>
        <v>0</v>
      </c>
      <c r="AG278" s="1030">
        <f ca="1" t="shared" si="389"/>
        <v>0</v>
      </c>
      <c r="AH278" s="1030">
        <f ca="1" t="shared" si="389"/>
        <v>0</v>
      </c>
      <c r="AI278" s="1030">
        <f ca="1" t="shared" si="389"/>
        <v>0</v>
      </c>
      <c r="AJ278" s="1030">
        <f ca="1" t="shared" si="389"/>
        <v>0</v>
      </c>
      <c r="AK278" s="1030">
        <f ca="1" t="shared" si="389"/>
        <v>0</v>
      </c>
      <c r="AL278" s="1030">
        <f ca="1" t="shared" si="389"/>
        <v>0</v>
      </c>
      <c r="AM278" s="1030">
        <f ca="1" t="shared" si="389"/>
        <v>0</v>
      </c>
      <c r="AN278" s="1030">
        <f ca="1" t="shared" si="389"/>
        <v>0</v>
      </c>
      <c r="AO278" s="1030">
        <f ca="1" t="shared" si="389"/>
        <v>0</v>
      </c>
      <c r="AP278" s="1030">
        <f ca="1" t="shared" si="389"/>
        <v>0</v>
      </c>
      <c r="AQ278" s="1030">
        <f ca="1" t="shared" si="389"/>
        <v>0</v>
      </c>
      <c r="AR278" s="1030">
        <f ca="1" t="shared" si="389"/>
        <v>0</v>
      </c>
      <c r="AS278" s="1030">
        <f ca="1" t="shared" si="389"/>
        <v>0</v>
      </c>
      <c r="AT278" s="1030">
        <f ca="1" t="shared" si="389"/>
        <v>0</v>
      </c>
      <c r="AU278" s="1030">
        <f ca="1" t="shared" si="389"/>
        <v>0</v>
      </c>
      <c r="AV278" s="1030">
        <f ca="1">AV277-AV279</f>
        <v>0</v>
      </c>
      <c r="AW278" s="163">
        <f ca="1">SUM(I278:AV278)</f>
        <v>0</v>
      </c>
      <c r="AY278" s="27"/>
      <c r="AZ278" s="27"/>
      <c r="BB278" s="27"/>
      <c r="BD278" s="27"/>
      <c r="BF278" s="27"/>
      <c r="BH278" s="27"/>
      <c r="BI278" s="27"/>
      <c r="BJ278" s="27"/>
      <c r="BK278" s="27"/>
      <c r="BL278" s="27"/>
      <c r="BM278" s="27"/>
      <c r="BN278" s="27"/>
      <c r="BO278" s="27"/>
      <c r="BP278" s="27"/>
      <c r="BQ278" s="2"/>
    </row>
    <row r="279" spans="2:69" ht="15">
      <c r="B279" s="30"/>
      <c r="C279" s="1027" t="s">
        <v>663</v>
      </c>
      <c r="D279" s="1028"/>
      <c r="E279" s="1028"/>
      <c r="F279" s="1028"/>
      <c r="G279" s="1028"/>
      <c r="H279" s="1029"/>
      <c r="I279" s="1030">
        <v>0</v>
      </c>
      <c r="J279" s="1030">
        <v>0</v>
      </c>
      <c r="K279" s="1030">
        <v>0</v>
      </c>
      <c r="L279" s="1030">
        <v>0</v>
      </c>
      <c r="M279" s="1030">
        <v>0</v>
      </c>
      <c r="N279" s="1030">
        <v>0</v>
      </c>
      <c r="O279" s="1030">
        <v>0</v>
      </c>
      <c r="P279" s="1030">
        <v>0</v>
      </c>
      <c r="Q279" s="1030">
        <v>0</v>
      </c>
      <c r="R279" s="1030">
        <v>0</v>
      </c>
      <c r="S279" s="1030">
        <v>0</v>
      </c>
      <c r="T279" s="1030">
        <v>0</v>
      </c>
      <c r="U279" s="1030">
        <v>0</v>
      </c>
      <c r="V279" s="1030">
        <v>0</v>
      </c>
      <c r="W279" s="1030">
        <v>0</v>
      </c>
      <c r="X279" s="1030">
        <v>0</v>
      </c>
      <c r="Y279" s="1030">
        <v>0</v>
      </c>
      <c r="Z279" s="1030">
        <v>0</v>
      </c>
      <c r="AA279" s="1030">
        <v>0</v>
      </c>
      <c r="AB279" s="1030">
        <v>0</v>
      </c>
      <c r="AC279" s="1030">
        <v>0</v>
      </c>
      <c r="AD279" s="1030">
        <v>0</v>
      </c>
      <c r="AE279" s="1030">
        <v>0</v>
      </c>
      <c r="AF279" s="1030">
        <v>0</v>
      </c>
      <c r="AG279" s="1030">
        <v>0</v>
      </c>
      <c r="AH279" s="1030">
        <v>0</v>
      </c>
      <c r="AI279" s="1030">
        <v>0</v>
      </c>
      <c r="AJ279" s="1030">
        <v>0</v>
      </c>
      <c r="AK279" s="1030">
        <v>0</v>
      </c>
      <c r="AL279" s="1030">
        <v>0</v>
      </c>
      <c r="AM279" s="1030">
        <v>0</v>
      </c>
      <c r="AN279" s="1030">
        <v>0</v>
      </c>
      <c r="AO279" s="1030">
        <v>0</v>
      </c>
      <c r="AP279" s="1030">
        <v>0</v>
      </c>
      <c r="AQ279" s="1030">
        <v>0</v>
      </c>
      <c r="AR279" s="1030">
        <v>0</v>
      </c>
      <c r="AS279" s="1030">
        <v>0</v>
      </c>
      <c r="AT279" s="1030">
        <v>0</v>
      </c>
      <c r="AU279" s="1030">
        <v>0</v>
      </c>
      <c r="AV279" s="1030">
        <v>0</v>
      </c>
      <c r="AW279" s="163">
        <f>SUM(I279:AV279)</f>
        <v>0</v>
      </c>
      <c r="AY279" s="27"/>
      <c r="AZ279" s="27"/>
      <c r="BB279" s="27"/>
      <c r="BD279" s="27"/>
      <c r="BF279" s="27"/>
      <c r="BH279" s="27"/>
      <c r="BI279" s="27"/>
      <c r="BJ279" s="27"/>
      <c r="BK279" s="27"/>
      <c r="BL279" s="27"/>
      <c r="BM279" s="27"/>
      <c r="BN279" s="27"/>
      <c r="BO279" s="27"/>
      <c r="BP279" s="27"/>
      <c r="BQ279" s="2"/>
    </row>
    <row r="280" spans="2:68" ht="15">
      <c r="B280" s="287"/>
      <c r="D280" s="16"/>
      <c r="E280" s="16"/>
      <c r="F280" s="16"/>
      <c r="G280" s="16"/>
      <c r="H280" s="40"/>
      <c r="I280" s="7"/>
      <c r="J280" s="7"/>
      <c r="K280" s="7"/>
      <c r="L280" s="7"/>
      <c r="M280" s="7"/>
      <c r="N280" s="7"/>
      <c r="O280" s="7"/>
      <c r="P280" s="7"/>
      <c r="Q280" s="7"/>
      <c r="R280" s="7"/>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c r="AY280" s="27"/>
      <c r="AZ280" s="27"/>
      <c r="BB280" s="27"/>
      <c r="BD280" s="27"/>
      <c r="BF280" s="27"/>
      <c r="BH280" s="27"/>
      <c r="BI280" s="27"/>
      <c r="BJ280" s="27"/>
      <c r="BK280" s="27"/>
      <c r="BL280" s="27"/>
      <c r="BM280" s="27"/>
      <c r="BN280" s="27"/>
      <c r="BO280" s="27"/>
      <c r="BP280" s="27"/>
    </row>
    <row r="281" spans="2:68" ht="15.75" thickBot="1">
      <c r="B281" s="287"/>
      <c r="C281" s="48" t="s">
        <v>664</v>
      </c>
      <c r="D281" s="16"/>
      <c r="E281" s="16"/>
      <c r="F281" s="16"/>
      <c r="G281" s="16"/>
      <c r="H281" s="40"/>
      <c r="I281" s="7"/>
      <c r="J281" s="7"/>
      <c r="K281" s="7"/>
      <c r="L281" s="7"/>
      <c r="M281" s="7"/>
      <c r="N281" s="7"/>
      <c r="O281" s="7"/>
      <c r="P281" s="7"/>
      <c r="Q281" s="7"/>
      <c r="R281" s="7"/>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c r="AV281" s="74"/>
      <c r="AW281" s="74"/>
      <c r="AY281" s="27"/>
      <c r="AZ281" s="27"/>
      <c r="BB281" s="27"/>
      <c r="BD281" s="27"/>
      <c r="BF281" s="27"/>
      <c r="BH281" s="27"/>
      <c r="BI281" s="27"/>
      <c r="BJ281" s="27"/>
      <c r="BK281" s="27"/>
      <c r="BL281" s="27"/>
      <c r="BM281" s="27"/>
      <c r="BN281" s="27"/>
      <c r="BO281" s="27"/>
      <c r="BP281" s="27"/>
    </row>
    <row r="282" spans="2:69" ht="15">
      <c r="B282" s="30"/>
      <c r="C282" s="715">
        <f>C256+1</f>
        <v>1</v>
      </c>
      <c r="D282" s="687"/>
      <c r="E282" s="688" t="s">
        <v>69</v>
      </c>
      <c r="F282" s="688"/>
      <c r="G282" s="688"/>
      <c r="H282" s="688"/>
      <c r="I282" s="689"/>
      <c r="J282" s="689"/>
      <c r="K282" s="689"/>
      <c r="L282" s="689"/>
      <c r="M282" s="689"/>
      <c r="N282" s="689"/>
      <c r="O282" s="689"/>
      <c r="P282" s="689"/>
      <c r="Q282" s="689"/>
      <c r="R282" s="689"/>
      <c r="S282" s="689"/>
      <c r="T282" s="689"/>
      <c r="U282" s="689"/>
      <c r="V282" s="689"/>
      <c r="W282" s="689"/>
      <c r="X282" s="689"/>
      <c r="Y282" s="689"/>
      <c r="Z282" s="689"/>
      <c r="AA282" s="689"/>
      <c r="AB282" s="689"/>
      <c r="AC282" s="689"/>
      <c r="AD282" s="689"/>
      <c r="AE282" s="689"/>
      <c r="AF282" s="689"/>
      <c r="AG282" s="689"/>
      <c r="AH282" s="689"/>
      <c r="AI282" s="689"/>
      <c r="AJ282" s="689"/>
      <c r="AK282" s="689"/>
      <c r="AL282" s="689"/>
      <c r="AM282" s="689"/>
      <c r="AN282" s="689"/>
      <c r="AO282" s="689"/>
      <c r="AP282" s="689"/>
      <c r="AQ282" s="689"/>
      <c r="AR282" s="689"/>
      <c r="AS282" s="689"/>
      <c r="AT282" s="689"/>
      <c r="AU282" s="689"/>
      <c r="AV282" s="263"/>
      <c r="AW282" s="27"/>
      <c r="AY282" s="27"/>
      <c r="AZ282" s="27"/>
      <c r="BB282" s="27"/>
      <c r="BD282" s="27"/>
      <c r="BF282" s="27"/>
      <c r="BH282" s="27"/>
      <c r="BI282" s="27"/>
      <c r="BJ282" s="27"/>
      <c r="BK282" s="27"/>
      <c r="BL282" s="27"/>
      <c r="BM282" s="27"/>
      <c r="BN282" s="27"/>
      <c r="BO282" s="27"/>
      <c r="BP282" s="27"/>
      <c r="BQ282" s="2"/>
    </row>
    <row r="283" spans="2:69" ht="15">
      <c r="B283" s="287"/>
      <c r="C283" s="371"/>
      <c r="D283" s="257"/>
      <c r="E283" s="247" t="s">
        <v>71</v>
      </c>
      <c r="F283" s="201" t="s">
        <v>72</v>
      </c>
      <c r="G283" s="245"/>
      <c r="H283" s="245"/>
      <c r="I283" s="263">
        <v>0</v>
      </c>
      <c r="J283" s="263">
        <v>0</v>
      </c>
      <c r="K283" s="263">
        <v>0</v>
      </c>
      <c r="L283" s="263">
        <v>0</v>
      </c>
      <c r="M283" s="263">
        <v>0</v>
      </c>
      <c r="N283" s="263">
        <v>0</v>
      </c>
      <c r="O283" s="263">
        <v>0</v>
      </c>
      <c r="P283" s="263">
        <v>0</v>
      </c>
      <c r="Q283" s="263">
        <v>0</v>
      </c>
      <c r="R283" s="263">
        <v>0</v>
      </c>
      <c r="S283" s="263">
        <v>0</v>
      </c>
      <c r="T283" s="263">
        <v>0</v>
      </c>
      <c r="U283" s="263">
        <v>0</v>
      </c>
      <c r="V283" s="263">
        <v>0</v>
      </c>
      <c r="W283" s="263">
        <v>0</v>
      </c>
      <c r="X283" s="263">
        <v>0</v>
      </c>
      <c r="Y283" s="263">
        <v>0</v>
      </c>
      <c r="Z283" s="263">
        <v>0</v>
      </c>
      <c r="AA283" s="263">
        <v>0</v>
      </c>
      <c r="AB283" s="263">
        <v>0</v>
      </c>
      <c r="AC283" s="263">
        <v>0</v>
      </c>
      <c r="AD283" s="263">
        <v>0</v>
      </c>
      <c r="AE283" s="263">
        <v>0</v>
      </c>
      <c r="AF283" s="263">
        <v>0</v>
      </c>
      <c r="AG283" s="263">
        <v>0</v>
      </c>
      <c r="AH283" s="263">
        <v>0</v>
      </c>
      <c r="AI283" s="263">
        <v>0</v>
      </c>
      <c r="AJ283" s="263">
        <v>0</v>
      </c>
      <c r="AK283" s="263">
        <v>0</v>
      </c>
      <c r="AL283" s="263">
        <v>0</v>
      </c>
      <c r="AM283" s="263">
        <v>0</v>
      </c>
      <c r="AN283" s="263">
        <v>0</v>
      </c>
      <c r="AO283" s="263">
        <v>0</v>
      </c>
      <c r="AP283" s="263">
        <v>0</v>
      </c>
      <c r="AQ283" s="263">
        <v>0</v>
      </c>
      <c r="AR283" s="263">
        <v>0</v>
      </c>
      <c r="AS283" s="263">
        <v>0</v>
      </c>
      <c r="AT283" s="263">
        <v>0</v>
      </c>
      <c r="AU283" s="263">
        <v>0</v>
      </c>
      <c r="AV283" s="263">
        <v>0</v>
      </c>
      <c r="AW283" s="163">
        <f>SUM(I283:AV283)</f>
        <v>0</v>
      </c>
      <c r="AY283" s="27"/>
      <c r="AZ283" s="27"/>
      <c r="BB283" s="27"/>
      <c r="BD283" s="27"/>
      <c r="BF283" s="27"/>
      <c r="BH283" s="27"/>
      <c r="BI283" s="27"/>
      <c r="BJ283" s="27"/>
      <c r="BK283" s="27"/>
      <c r="BL283" s="27"/>
      <c r="BM283" s="27"/>
      <c r="BN283" s="27"/>
      <c r="BO283" s="27"/>
      <c r="BP283" s="27"/>
      <c r="BQ283" s="2"/>
    </row>
    <row r="284" spans="2:69" ht="15">
      <c r="B284" s="287"/>
      <c r="C284" s="371"/>
      <c r="D284" s="257"/>
      <c r="E284" s="247" t="s">
        <v>73</v>
      </c>
      <c r="F284" s="201" t="s">
        <v>74</v>
      </c>
      <c r="G284" s="245"/>
      <c r="H284" s="245"/>
      <c r="I284" s="263">
        <v>0</v>
      </c>
      <c r="J284" s="263">
        <v>0</v>
      </c>
      <c r="K284" s="263">
        <v>0</v>
      </c>
      <c r="L284" s="263">
        <v>0</v>
      </c>
      <c r="M284" s="263">
        <v>0</v>
      </c>
      <c r="N284" s="263">
        <v>0</v>
      </c>
      <c r="O284" s="263">
        <v>0</v>
      </c>
      <c r="P284" s="263">
        <v>0</v>
      </c>
      <c r="Q284" s="263">
        <v>0</v>
      </c>
      <c r="R284" s="263">
        <v>0</v>
      </c>
      <c r="S284" s="263">
        <v>0</v>
      </c>
      <c r="T284" s="263">
        <v>0</v>
      </c>
      <c r="U284" s="263">
        <v>0</v>
      </c>
      <c r="V284" s="263">
        <v>0</v>
      </c>
      <c r="W284" s="263">
        <v>0</v>
      </c>
      <c r="X284" s="263">
        <v>0</v>
      </c>
      <c r="Y284" s="263">
        <v>0</v>
      </c>
      <c r="Z284" s="263">
        <v>0</v>
      </c>
      <c r="AA284" s="263">
        <v>0</v>
      </c>
      <c r="AB284" s="263">
        <v>0</v>
      </c>
      <c r="AC284" s="263">
        <v>0</v>
      </c>
      <c r="AD284" s="263">
        <v>0</v>
      </c>
      <c r="AE284" s="263">
        <v>0</v>
      </c>
      <c r="AF284" s="263">
        <v>0</v>
      </c>
      <c r="AG284" s="263">
        <v>0</v>
      </c>
      <c r="AH284" s="263">
        <v>0</v>
      </c>
      <c r="AI284" s="263">
        <v>0</v>
      </c>
      <c r="AJ284" s="263">
        <v>0</v>
      </c>
      <c r="AK284" s="263">
        <v>0</v>
      </c>
      <c r="AL284" s="263">
        <v>0</v>
      </c>
      <c r="AM284" s="263">
        <v>0</v>
      </c>
      <c r="AN284" s="263">
        <v>0</v>
      </c>
      <c r="AO284" s="263">
        <v>0</v>
      </c>
      <c r="AP284" s="263">
        <v>0</v>
      </c>
      <c r="AQ284" s="263">
        <v>0</v>
      </c>
      <c r="AR284" s="263">
        <v>0</v>
      </c>
      <c r="AS284" s="263">
        <v>0</v>
      </c>
      <c r="AT284" s="263">
        <v>0</v>
      </c>
      <c r="AU284" s="263">
        <v>0</v>
      </c>
      <c r="AV284" s="263">
        <v>0</v>
      </c>
      <c r="AW284" s="163">
        <f>SUM(I284:AV284)</f>
        <v>0</v>
      </c>
      <c r="AY284" s="27"/>
      <c r="AZ284" s="27"/>
      <c r="BB284" s="27"/>
      <c r="BD284" s="27"/>
      <c r="BF284" s="27"/>
      <c r="BH284" s="27"/>
      <c r="BI284" s="27"/>
      <c r="BJ284" s="27"/>
      <c r="BK284" s="27"/>
      <c r="BL284" s="27"/>
      <c r="BM284" s="27"/>
      <c r="BN284" s="27"/>
      <c r="BO284" s="27"/>
      <c r="BP284" s="27"/>
      <c r="BQ284" s="2"/>
    </row>
    <row r="285" spans="2:69" ht="15.75" thickBot="1">
      <c r="B285" s="287"/>
      <c r="C285" s="371"/>
      <c r="D285" s="257"/>
      <c r="E285" s="247" t="s">
        <v>75</v>
      </c>
      <c r="F285" s="201" t="s">
        <v>665</v>
      </c>
      <c r="G285" s="245"/>
      <c r="H285" s="245"/>
      <c r="I285" s="263">
        <v>0</v>
      </c>
      <c r="J285" s="263">
        <v>0</v>
      </c>
      <c r="K285" s="263">
        <v>0</v>
      </c>
      <c r="L285" s="263">
        <v>0</v>
      </c>
      <c r="M285" s="263">
        <v>0</v>
      </c>
      <c r="N285" s="263">
        <v>0</v>
      </c>
      <c r="O285" s="263">
        <v>0</v>
      </c>
      <c r="P285" s="263">
        <v>0</v>
      </c>
      <c r="Q285" s="263">
        <v>0</v>
      </c>
      <c r="R285" s="263">
        <v>0</v>
      </c>
      <c r="S285" s="263">
        <v>0</v>
      </c>
      <c r="T285" s="263">
        <v>0</v>
      </c>
      <c r="U285" s="263">
        <v>0</v>
      </c>
      <c r="V285" s="263">
        <v>0</v>
      </c>
      <c r="W285" s="263">
        <v>0</v>
      </c>
      <c r="X285" s="263">
        <v>0</v>
      </c>
      <c r="Y285" s="263">
        <v>0</v>
      </c>
      <c r="Z285" s="263">
        <v>0</v>
      </c>
      <c r="AA285" s="263">
        <v>0</v>
      </c>
      <c r="AB285" s="263">
        <v>0</v>
      </c>
      <c r="AC285" s="263">
        <v>0</v>
      </c>
      <c r="AD285" s="263">
        <v>0</v>
      </c>
      <c r="AE285" s="263">
        <v>0</v>
      </c>
      <c r="AF285" s="263">
        <v>0</v>
      </c>
      <c r="AG285" s="263">
        <v>0</v>
      </c>
      <c r="AH285" s="263">
        <v>0</v>
      </c>
      <c r="AI285" s="263">
        <v>0</v>
      </c>
      <c r="AJ285" s="263">
        <v>0</v>
      </c>
      <c r="AK285" s="263">
        <v>0</v>
      </c>
      <c r="AL285" s="263">
        <v>0</v>
      </c>
      <c r="AM285" s="263">
        <v>0</v>
      </c>
      <c r="AN285" s="263">
        <v>0</v>
      </c>
      <c r="AO285" s="263">
        <v>0</v>
      </c>
      <c r="AP285" s="263">
        <v>0</v>
      </c>
      <c r="AQ285" s="263">
        <v>0</v>
      </c>
      <c r="AR285" s="263">
        <v>0</v>
      </c>
      <c r="AS285" s="263">
        <v>0</v>
      </c>
      <c r="AT285" s="263">
        <v>0</v>
      </c>
      <c r="AU285" s="263">
        <v>0</v>
      </c>
      <c r="AV285" s="263">
        <v>0</v>
      </c>
      <c r="AW285" s="365">
        <f>SUM(I285:AV285)</f>
        <v>0</v>
      </c>
      <c r="AY285" s="27"/>
      <c r="AZ285" s="27"/>
      <c r="BB285" s="27"/>
      <c r="BD285" s="27"/>
      <c r="BF285" s="27"/>
      <c r="BH285" s="27"/>
      <c r="BI285" s="27"/>
      <c r="BJ285" s="27"/>
      <c r="BK285" s="27"/>
      <c r="BL285" s="27"/>
      <c r="BM285" s="27"/>
      <c r="BN285" s="27"/>
      <c r="BO285" s="27"/>
      <c r="BP285" s="27"/>
      <c r="BQ285" s="2"/>
    </row>
    <row r="286" spans="2:69" ht="15.75" thickBot="1">
      <c r="B286" s="287"/>
      <c r="C286" s="361"/>
      <c r="D286" s="359" t="s">
        <v>290</v>
      </c>
      <c r="E286" s="368"/>
      <c r="F286" s="367"/>
      <c r="G286" s="367"/>
      <c r="H286" s="367"/>
      <c r="I286" s="366">
        <f>SUM(I283:I285)</f>
        <v>0</v>
      </c>
      <c r="J286" s="366">
        <f aca="true" t="shared" si="390" ref="J286:AW286">SUM(J283:J285)</f>
        <v>0</v>
      </c>
      <c r="K286" s="366">
        <f t="shared" si="390"/>
        <v>0</v>
      </c>
      <c r="L286" s="366">
        <f t="shared" si="390"/>
        <v>0</v>
      </c>
      <c r="M286" s="366">
        <f t="shared" si="390"/>
        <v>0</v>
      </c>
      <c r="N286" s="366">
        <f t="shared" si="390"/>
        <v>0</v>
      </c>
      <c r="O286" s="366">
        <f t="shared" si="390"/>
        <v>0</v>
      </c>
      <c r="P286" s="366">
        <f t="shared" si="390"/>
        <v>0</v>
      </c>
      <c r="Q286" s="366">
        <f t="shared" si="390"/>
        <v>0</v>
      </c>
      <c r="R286" s="366">
        <f t="shared" si="390"/>
        <v>0</v>
      </c>
      <c r="S286" s="366">
        <f t="shared" si="390"/>
        <v>0</v>
      </c>
      <c r="T286" s="366">
        <f t="shared" si="390"/>
        <v>0</v>
      </c>
      <c r="U286" s="366">
        <f t="shared" si="390"/>
        <v>0</v>
      </c>
      <c r="V286" s="366">
        <f t="shared" si="390"/>
        <v>0</v>
      </c>
      <c r="W286" s="366">
        <f t="shared" si="390"/>
        <v>0</v>
      </c>
      <c r="X286" s="366">
        <f t="shared" si="390"/>
        <v>0</v>
      </c>
      <c r="Y286" s="366">
        <f t="shared" si="390"/>
        <v>0</v>
      </c>
      <c r="Z286" s="366">
        <f t="shared" si="390"/>
        <v>0</v>
      </c>
      <c r="AA286" s="366">
        <f t="shared" si="390"/>
        <v>0</v>
      </c>
      <c r="AB286" s="366">
        <f t="shared" si="390"/>
        <v>0</v>
      </c>
      <c r="AC286" s="366">
        <f t="shared" si="390"/>
        <v>0</v>
      </c>
      <c r="AD286" s="366">
        <f t="shared" si="390"/>
        <v>0</v>
      </c>
      <c r="AE286" s="366">
        <f t="shared" si="390"/>
        <v>0</v>
      </c>
      <c r="AF286" s="366">
        <f t="shared" si="390"/>
        <v>0</v>
      </c>
      <c r="AG286" s="366">
        <f t="shared" si="390"/>
        <v>0</v>
      </c>
      <c r="AH286" s="366">
        <f t="shared" si="390"/>
        <v>0</v>
      </c>
      <c r="AI286" s="366">
        <f t="shared" si="390"/>
        <v>0</v>
      </c>
      <c r="AJ286" s="366">
        <f t="shared" si="390"/>
        <v>0</v>
      </c>
      <c r="AK286" s="366">
        <f t="shared" si="390"/>
        <v>0</v>
      </c>
      <c r="AL286" s="366">
        <f t="shared" si="390"/>
        <v>0</v>
      </c>
      <c r="AM286" s="366">
        <f t="shared" si="390"/>
        <v>0</v>
      </c>
      <c r="AN286" s="366">
        <f t="shared" si="390"/>
        <v>0</v>
      </c>
      <c r="AO286" s="366">
        <f t="shared" si="390"/>
        <v>0</v>
      </c>
      <c r="AP286" s="366">
        <f t="shared" si="390"/>
        <v>0</v>
      </c>
      <c r="AQ286" s="366">
        <f t="shared" si="390"/>
        <v>0</v>
      </c>
      <c r="AR286" s="366">
        <f t="shared" si="390"/>
        <v>0</v>
      </c>
      <c r="AS286" s="366">
        <f t="shared" si="390"/>
        <v>0</v>
      </c>
      <c r="AT286" s="366">
        <f t="shared" si="390"/>
        <v>0</v>
      </c>
      <c r="AU286" s="366">
        <f t="shared" si="390"/>
        <v>0</v>
      </c>
      <c r="AV286" s="366">
        <f t="shared" si="390"/>
        <v>0</v>
      </c>
      <c r="AW286" s="358">
        <f t="shared" si="390"/>
        <v>0</v>
      </c>
      <c r="AY286" s="27"/>
      <c r="AZ286" s="27"/>
      <c r="BB286" s="27"/>
      <c r="BD286" s="27"/>
      <c r="BF286" s="27"/>
      <c r="BH286" s="27"/>
      <c r="BI286" s="27"/>
      <c r="BJ286" s="27"/>
      <c r="BK286" s="27"/>
      <c r="BL286" s="27"/>
      <c r="BM286" s="27"/>
      <c r="BN286" s="27"/>
      <c r="BO286" s="27"/>
      <c r="BP286" s="27"/>
      <c r="BQ286" s="2"/>
    </row>
    <row r="287" spans="1:69" ht="15.75" thickBot="1">
      <c r="A287" s="30"/>
      <c r="B287" s="30"/>
      <c r="AV287" s="364"/>
      <c r="AW287" s="364"/>
      <c r="AX287" s="27"/>
      <c r="AY287" s="27"/>
      <c r="AZ287" s="27"/>
      <c r="BA287" s="27"/>
      <c r="BB287" s="27"/>
      <c r="BC287" s="27"/>
      <c r="BD287" s="27"/>
      <c r="BE287" s="27"/>
      <c r="BF287" s="27"/>
      <c r="BG287" s="27"/>
      <c r="BH287" s="27"/>
      <c r="BI287" s="27"/>
      <c r="BJ287" s="27"/>
      <c r="BK287" s="27"/>
      <c r="BL287" s="27"/>
      <c r="BM287" s="27"/>
      <c r="BN287" s="27"/>
      <c r="BO287" s="27"/>
      <c r="BP287" s="27"/>
      <c r="BQ287" s="2"/>
    </row>
    <row r="288" spans="2:69" ht="15">
      <c r="B288" s="287"/>
      <c r="C288" s="715">
        <v>2</v>
      </c>
      <c r="D288" s="687"/>
      <c r="E288" s="688" t="s">
        <v>206</v>
      </c>
      <c r="F288" s="688"/>
      <c r="G288" s="688"/>
      <c r="H288" s="688"/>
      <c r="I288" s="689"/>
      <c r="J288" s="689"/>
      <c r="K288" s="689"/>
      <c r="L288" s="689"/>
      <c r="M288" s="689"/>
      <c r="N288" s="689"/>
      <c r="O288" s="689"/>
      <c r="P288" s="689"/>
      <c r="Q288" s="689"/>
      <c r="R288" s="689"/>
      <c r="S288" s="689"/>
      <c r="T288" s="689"/>
      <c r="U288" s="689"/>
      <c r="V288" s="689"/>
      <c r="W288" s="689"/>
      <c r="X288" s="689"/>
      <c r="Y288" s="689"/>
      <c r="Z288" s="689"/>
      <c r="AA288" s="689"/>
      <c r="AB288" s="689"/>
      <c r="AC288" s="689"/>
      <c r="AD288" s="689"/>
      <c r="AE288" s="689"/>
      <c r="AF288" s="689"/>
      <c r="AG288" s="689"/>
      <c r="AH288" s="689"/>
      <c r="AI288" s="689"/>
      <c r="AJ288" s="689"/>
      <c r="AK288" s="689"/>
      <c r="AL288" s="689"/>
      <c r="AM288" s="689"/>
      <c r="AN288" s="689"/>
      <c r="AO288" s="689"/>
      <c r="AP288" s="689"/>
      <c r="AQ288" s="689"/>
      <c r="AR288" s="689"/>
      <c r="AS288" s="689"/>
      <c r="AT288" s="689"/>
      <c r="AU288" s="689"/>
      <c r="AV288" s="263"/>
      <c r="AW288" s="27"/>
      <c r="AY288" s="27"/>
      <c r="AZ288" s="27"/>
      <c r="BB288" s="27"/>
      <c r="BD288" s="27"/>
      <c r="BF288" s="27"/>
      <c r="BH288" s="27"/>
      <c r="BI288" s="27"/>
      <c r="BJ288" s="27"/>
      <c r="BK288" s="27"/>
      <c r="BL288" s="27"/>
      <c r="BM288" s="27"/>
      <c r="BN288" s="27"/>
      <c r="BO288" s="27"/>
      <c r="BP288" s="27"/>
      <c r="BQ288" s="2"/>
    </row>
    <row r="289" spans="2:69" ht="15">
      <c r="B289" s="287"/>
      <c r="C289" s="370"/>
      <c r="E289" s="247" t="str">
        <f>C288+0.1&amp;".1"</f>
        <v>2.1.1</v>
      </c>
      <c r="F289" s="201" t="s">
        <v>72</v>
      </c>
      <c r="G289" s="244"/>
      <c r="H289" s="245"/>
      <c r="I289" s="263">
        <v>0</v>
      </c>
      <c r="J289" s="263">
        <v>0</v>
      </c>
      <c r="K289" s="263">
        <v>0</v>
      </c>
      <c r="L289" s="263">
        <v>0</v>
      </c>
      <c r="M289" s="263">
        <v>0</v>
      </c>
      <c r="N289" s="263">
        <v>0</v>
      </c>
      <c r="O289" s="263">
        <v>0</v>
      </c>
      <c r="P289" s="263">
        <v>0</v>
      </c>
      <c r="Q289" s="263">
        <v>0</v>
      </c>
      <c r="R289" s="263">
        <v>0</v>
      </c>
      <c r="S289" s="263">
        <v>0</v>
      </c>
      <c r="T289" s="263">
        <v>0</v>
      </c>
      <c r="U289" s="263">
        <v>0</v>
      </c>
      <c r="V289" s="263">
        <v>0</v>
      </c>
      <c r="W289" s="263">
        <v>0</v>
      </c>
      <c r="X289" s="263">
        <v>0</v>
      </c>
      <c r="Y289" s="263">
        <v>0</v>
      </c>
      <c r="Z289" s="263">
        <v>0</v>
      </c>
      <c r="AA289" s="263">
        <v>0</v>
      </c>
      <c r="AB289" s="263">
        <v>0</v>
      </c>
      <c r="AC289" s="263">
        <v>0</v>
      </c>
      <c r="AD289" s="263">
        <v>0</v>
      </c>
      <c r="AE289" s="263">
        <v>0</v>
      </c>
      <c r="AF289" s="263">
        <v>0</v>
      </c>
      <c r="AG289" s="263">
        <v>0</v>
      </c>
      <c r="AH289" s="263">
        <v>0</v>
      </c>
      <c r="AI289" s="263">
        <v>0</v>
      </c>
      <c r="AJ289" s="263">
        <v>0</v>
      </c>
      <c r="AK289" s="263">
        <v>0</v>
      </c>
      <c r="AL289" s="263">
        <v>0</v>
      </c>
      <c r="AM289" s="263">
        <v>0</v>
      </c>
      <c r="AN289" s="263">
        <v>0</v>
      </c>
      <c r="AO289" s="263">
        <v>0</v>
      </c>
      <c r="AP289" s="263">
        <v>0</v>
      </c>
      <c r="AQ289" s="263">
        <v>0</v>
      </c>
      <c r="AR289" s="263">
        <v>0</v>
      </c>
      <c r="AS289" s="263">
        <v>0</v>
      </c>
      <c r="AT289" s="263">
        <v>0</v>
      </c>
      <c r="AU289" s="263">
        <v>0</v>
      </c>
      <c r="AV289" s="263">
        <v>0</v>
      </c>
      <c r="AW289" s="163">
        <f>SUM(I289:AV289)</f>
        <v>0</v>
      </c>
      <c r="AY289" s="27"/>
      <c r="AZ289" s="27"/>
      <c r="BB289" s="27"/>
      <c r="BD289" s="27"/>
      <c r="BF289" s="27"/>
      <c r="BH289" s="27"/>
      <c r="BI289" s="27"/>
      <c r="BJ289" s="27"/>
      <c r="BK289" s="27"/>
      <c r="BL289" s="27"/>
      <c r="BM289" s="27"/>
      <c r="BN289" s="27"/>
      <c r="BO289" s="27"/>
      <c r="BP289" s="27"/>
      <c r="BQ289" s="2"/>
    </row>
    <row r="290" spans="2:69" ht="15">
      <c r="B290" s="287"/>
      <c r="C290" s="370"/>
      <c r="E290" s="247" t="str">
        <f>C288+0.2&amp;".2"</f>
        <v>2.2.2</v>
      </c>
      <c r="F290" s="201" t="s">
        <v>74</v>
      </c>
      <c r="G290" s="244"/>
      <c r="H290" s="245"/>
      <c r="I290" s="263">
        <v>0</v>
      </c>
      <c r="J290" s="263">
        <v>0</v>
      </c>
      <c r="K290" s="263">
        <v>0</v>
      </c>
      <c r="L290" s="263">
        <v>0</v>
      </c>
      <c r="M290" s="263">
        <v>0</v>
      </c>
      <c r="N290" s="263">
        <v>0</v>
      </c>
      <c r="O290" s="263">
        <v>0</v>
      </c>
      <c r="P290" s="263">
        <v>0</v>
      </c>
      <c r="Q290" s="263">
        <v>0</v>
      </c>
      <c r="R290" s="263">
        <v>0</v>
      </c>
      <c r="S290" s="263">
        <v>0</v>
      </c>
      <c r="T290" s="263">
        <v>0</v>
      </c>
      <c r="U290" s="263">
        <v>0</v>
      </c>
      <c r="V290" s="263">
        <v>0</v>
      </c>
      <c r="W290" s="263">
        <v>0</v>
      </c>
      <c r="X290" s="263">
        <v>0</v>
      </c>
      <c r="Y290" s="263">
        <v>0</v>
      </c>
      <c r="Z290" s="263">
        <v>0</v>
      </c>
      <c r="AA290" s="263">
        <v>0</v>
      </c>
      <c r="AB290" s="263">
        <v>0</v>
      </c>
      <c r="AC290" s="263">
        <v>0</v>
      </c>
      <c r="AD290" s="263">
        <v>0</v>
      </c>
      <c r="AE290" s="263">
        <v>0</v>
      </c>
      <c r="AF290" s="263">
        <v>0</v>
      </c>
      <c r="AG290" s="263">
        <v>0</v>
      </c>
      <c r="AH290" s="263">
        <v>0</v>
      </c>
      <c r="AI290" s="263">
        <v>0</v>
      </c>
      <c r="AJ290" s="263">
        <v>0</v>
      </c>
      <c r="AK290" s="263">
        <v>0</v>
      </c>
      <c r="AL290" s="263">
        <v>0</v>
      </c>
      <c r="AM290" s="263">
        <v>0</v>
      </c>
      <c r="AN290" s="263">
        <v>0</v>
      </c>
      <c r="AO290" s="263">
        <v>0</v>
      </c>
      <c r="AP290" s="263">
        <v>0</v>
      </c>
      <c r="AQ290" s="263">
        <v>0</v>
      </c>
      <c r="AR290" s="263">
        <v>0</v>
      </c>
      <c r="AS290" s="263">
        <v>0</v>
      </c>
      <c r="AT290" s="263">
        <v>0</v>
      </c>
      <c r="AU290" s="263">
        <v>0</v>
      </c>
      <c r="AV290" s="263">
        <v>0</v>
      </c>
      <c r="AW290" s="163">
        <f aca="true" t="shared" si="391" ref="AW290:AW291">SUM(I290:AV290)</f>
        <v>0</v>
      </c>
      <c r="AY290" s="27"/>
      <c r="AZ290" s="27"/>
      <c r="BB290" s="27"/>
      <c r="BD290" s="27"/>
      <c r="BF290" s="27"/>
      <c r="BH290" s="27"/>
      <c r="BI290" s="27"/>
      <c r="BJ290" s="27"/>
      <c r="BK290" s="27"/>
      <c r="BL290" s="27"/>
      <c r="BM290" s="27"/>
      <c r="BN290" s="27"/>
      <c r="BO290" s="27"/>
      <c r="BP290" s="27"/>
      <c r="BQ290" s="2"/>
    </row>
    <row r="291" spans="2:69" ht="15.75" thickBot="1">
      <c r="B291" s="287"/>
      <c r="C291" s="362"/>
      <c r="D291" s="74"/>
      <c r="E291" s="369" t="str">
        <f>C288+0.3&amp;".3"</f>
        <v>2.3.3</v>
      </c>
      <c r="F291" s="201" t="s">
        <v>665</v>
      </c>
      <c r="G291" s="357"/>
      <c r="H291" s="360"/>
      <c r="I291" s="263">
        <v>0</v>
      </c>
      <c r="J291" s="263">
        <v>0</v>
      </c>
      <c r="K291" s="263">
        <v>0</v>
      </c>
      <c r="L291" s="263">
        <v>0</v>
      </c>
      <c r="M291" s="263">
        <v>0</v>
      </c>
      <c r="N291" s="263">
        <v>0</v>
      </c>
      <c r="O291" s="263">
        <v>0</v>
      </c>
      <c r="P291" s="263">
        <v>0</v>
      </c>
      <c r="Q291" s="263">
        <v>0</v>
      </c>
      <c r="R291" s="263">
        <v>0</v>
      </c>
      <c r="S291" s="263">
        <v>0</v>
      </c>
      <c r="T291" s="263">
        <v>0</v>
      </c>
      <c r="U291" s="263">
        <v>0</v>
      </c>
      <c r="V291" s="263">
        <v>0</v>
      </c>
      <c r="W291" s="263">
        <v>0</v>
      </c>
      <c r="X291" s="263">
        <v>0</v>
      </c>
      <c r="Y291" s="263">
        <v>0</v>
      </c>
      <c r="Z291" s="263">
        <v>0</v>
      </c>
      <c r="AA291" s="263">
        <v>0</v>
      </c>
      <c r="AB291" s="263">
        <v>0</v>
      </c>
      <c r="AC291" s="263">
        <v>0</v>
      </c>
      <c r="AD291" s="263">
        <v>0</v>
      </c>
      <c r="AE291" s="263">
        <v>0</v>
      </c>
      <c r="AF291" s="263">
        <v>0</v>
      </c>
      <c r="AG291" s="263">
        <v>0</v>
      </c>
      <c r="AH291" s="263">
        <v>0</v>
      </c>
      <c r="AI291" s="263">
        <v>0</v>
      </c>
      <c r="AJ291" s="263">
        <v>0</v>
      </c>
      <c r="AK291" s="263">
        <v>0</v>
      </c>
      <c r="AL291" s="263">
        <v>0</v>
      </c>
      <c r="AM291" s="263">
        <v>0</v>
      </c>
      <c r="AN291" s="263">
        <v>0</v>
      </c>
      <c r="AO291" s="263">
        <v>0</v>
      </c>
      <c r="AP291" s="263">
        <v>0</v>
      </c>
      <c r="AQ291" s="263">
        <v>0</v>
      </c>
      <c r="AR291" s="263">
        <v>0</v>
      </c>
      <c r="AS291" s="263">
        <v>0</v>
      </c>
      <c r="AT291" s="263">
        <v>0</v>
      </c>
      <c r="AU291" s="263">
        <v>0</v>
      </c>
      <c r="AV291" s="263">
        <v>0</v>
      </c>
      <c r="AW291" s="365">
        <f t="shared" si="391"/>
        <v>0</v>
      </c>
      <c r="AY291" s="27"/>
      <c r="AZ291" s="27"/>
      <c r="BB291" s="27"/>
      <c r="BD291" s="27"/>
      <c r="BF291" s="27"/>
      <c r="BH291" s="27"/>
      <c r="BI291" s="27"/>
      <c r="BJ291" s="27"/>
      <c r="BK291" s="27"/>
      <c r="BL291" s="27"/>
      <c r="BM291" s="27"/>
      <c r="BN291" s="27"/>
      <c r="BO291" s="27"/>
      <c r="BP291" s="27"/>
      <c r="BQ291" s="2"/>
    </row>
    <row r="292" spans="2:69" ht="15.75" thickBot="1">
      <c r="B292" s="287"/>
      <c r="C292" s="361"/>
      <c r="D292" s="359" t="s">
        <v>290</v>
      </c>
      <c r="E292" s="368"/>
      <c r="F292" s="367"/>
      <c r="G292" s="367"/>
      <c r="H292" s="367"/>
      <c r="I292" s="366">
        <f>SUM(I289:I291)</f>
        <v>0</v>
      </c>
      <c r="J292" s="366">
        <f aca="true" t="shared" si="392" ref="J292">SUM(J289:J291)</f>
        <v>0</v>
      </c>
      <c r="K292" s="366">
        <f aca="true" t="shared" si="393" ref="K292">SUM(K289:K291)</f>
        <v>0</v>
      </c>
      <c r="L292" s="366">
        <f aca="true" t="shared" si="394" ref="L292">SUM(L289:L291)</f>
        <v>0</v>
      </c>
      <c r="M292" s="366">
        <f aca="true" t="shared" si="395" ref="M292">SUM(M289:M291)</f>
        <v>0</v>
      </c>
      <c r="N292" s="366">
        <f aca="true" t="shared" si="396" ref="N292">SUM(N289:N291)</f>
        <v>0</v>
      </c>
      <c r="O292" s="366">
        <f aca="true" t="shared" si="397" ref="O292">SUM(O289:O291)</f>
        <v>0</v>
      </c>
      <c r="P292" s="366">
        <f aca="true" t="shared" si="398" ref="P292">SUM(P289:P291)</f>
        <v>0</v>
      </c>
      <c r="Q292" s="366">
        <f aca="true" t="shared" si="399" ref="Q292">SUM(Q289:Q291)</f>
        <v>0</v>
      </c>
      <c r="R292" s="366">
        <f aca="true" t="shared" si="400" ref="R292">SUM(R289:R291)</f>
        <v>0</v>
      </c>
      <c r="S292" s="366">
        <f aca="true" t="shared" si="401" ref="S292">SUM(S289:S291)</f>
        <v>0</v>
      </c>
      <c r="T292" s="366">
        <f aca="true" t="shared" si="402" ref="T292">SUM(T289:T291)</f>
        <v>0</v>
      </c>
      <c r="U292" s="366">
        <f aca="true" t="shared" si="403" ref="U292">SUM(U289:U291)</f>
        <v>0</v>
      </c>
      <c r="V292" s="366">
        <f aca="true" t="shared" si="404" ref="V292">SUM(V289:V291)</f>
        <v>0</v>
      </c>
      <c r="W292" s="366">
        <f aca="true" t="shared" si="405" ref="W292">SUM(W289:W291)</f>
        <v>0</v>
      </c>
      <c r="X292" s="366">
        <f aca="true" t="shared" si="406" ref="X292">SUM(X289:X291)</f>
        <v>0</v>
      </c>
      <c r="Y292" s="366">
        <f aca="true" t="shared" si="407" ref="Y292">SUM(Y289:Y291)</f>
        <v>0</v>
      </c>
      <c r="Z292" s="366">
        <f aca="true" t="shared" si="408" ref="Z292">SUM(Z289:Z291)</f>
        <v>0</v>
      </c>
      <c r="AA292" s="366">
        <f aca="true" t="shared" si="409" ref="AA292">SUM(AA289:AA291)</f>
        <v>0</v>
      </c>
      <c r="AB292" s="366">
        <f aca="true" t="shared" si="410" ref="AB292">SUM(AB289:AB291)</f>
        <v>0</v>
      </c>
      <c r="AC292" s="366">
        <f aca="true" t="shared" si="411" ref="AC292">SUM(AC289:AC291)</f>
        <v>0</v>
      </c>
      <c r="AD292" s="366">
        <f aca="true" t="shared" si="412" ref="AD292">SUM(AD289:AD291)</f>
        <v>0</v>
      </c>
      <c r="AE292" s="366">
        <f aca="true" t="shared" si="413" ref="AE292">SUM(AE289:AE291)</f>
        <v>0</v>
      </c>
      <c r="AF292" s="366">
        <f aca="true" t="shared" si="414" ref="AF292">SUM(AF289:AF291)</f>
        <v>0</v>
      </c>
      <c r="AG292" s="366">
        <f aca="true" t="shared" si="415" ref="AG292">SUM(AG289:AG291)</f>
        <v>0</v>
      </c>
      <c r="AH292" s="366">
        <f aca="true" t="shared" si="416" ref="AH292">SUM(AH289:AH291)</f>
        <v>0</v>
      </c>
      <c r="AI292" s="366">
        <f aca="true" t="shared" si="417" ref="AI292">SUM(AI289:AI291)</f>
        <v>0</v>
      </c>
      <c r="AJ292" s="366">
        <f aca="true" t="shared" si="418" ref="AJ292">SUM(AJ289:AJ291)</f>
        <v>0</v>
      </c>
      <c r="AK292" s="366">
        <f aca="true" t="shared" si="419" ref="AK292">SUM(AK289:AK291)</f>
        <v>0</v>
      </c>
      <c r="AL292" s="366">
        <f aca="true" t="shared" si="420" ref="AL292">SUM(AL289:AL291)</f>
        <v>0</v>
      </c>
      <c r="AM292" s="366">
        <f aca="true" t="shared" si="421" ref="AM292">SUM(AM289:AM291)</f>
        <v>0</v>
      </c>
      <c r="AN292" s="366">
        <f aca="true" t="shared" si="422" ref="AN292">SUM(AN289:AN291)</f>
        <v>0</v>
      </c>
      <c r="AO292" s="366">
        <f aca="true" t="shared" si="423" ref="AO292">SUM(AO289:AO291)</f>
        <v>0</v>
      </c>
      <c r="AP292" s="366">
        <f aca="true" t="shared" si="424" ref="AP292">SUM(AP289:AP291)</f>
        <v>0</v>
      </c>
      <c r="AQ292" s="366">
        <f aca="true" t="shared" si="425" ref="AQ292">SUM(AQ289:AQ291)</f>
        <v>0</v>
      </c>
      <c r="AR292" s="366">
        <f aca="true" t="shared" si="426" ref="AR292">SUM(AR289:AR291)</f>
        <v>0</v>
      </c>
      <c r="AS292" s="366">
        <f aca="true" t="shared" si="427" ref="AS292">SUM(AS289:AS291)</f>
        <v>0</v>
      </c>
      <c r="AT292" s="366">
        <f aca="true" t="shared" si="428" ref="AT292">SUM(AT289:AT291)</f>
        <v>0</v>
      </c>
      <c r="AU292" s="366">
        <f aca="true" t="shared" si="429" ref="AU292">SUM(AU289:AU291)</f>
        <v>0</v>
      </c>
      <c r="AV292" s="366">
        <f aca="true" t="shared" si="430" ref="AV292">SUM(AV289:AV291)</f>
        <v>0</v>
      </c>
      <c r="AW292" s="358">
        <f>SUM(AW289:AW291)</f>
        <v>0</v>
      </c>
      <c r="AY292" s="27"/>
      <c r="AZ292" s="27"/>
      <c r="BB292" s="27"/>
      <c r="BD292" s="27"/>
      <c r="BF292" s="27"/>
      <c r="BH292" s="27"/>
      <c r="BI292" s="27"/>
      <c r="BJ292" s="27"/>
      <c r="BK292" s="27"/>
      <c r="BL292" s="27"/>
      <c r="BM292" s="27"/>
      <c r="BN292" s="27"/>
      <c r="BO292" s="27"/>
      <c r="BP292" s="27"/>
      <c r="BQ292" s="2"/>
    </row>
    <row r="293" spans="51:68" ht="15">
      <c r="AY293" s="27"/>
      <c r="AZ293" s="27"/>
      <c r="BB293" s="27"/>
      <c r="BD293" s="27"/>
      <c r="BF293" s="27"/>
      <c r="BH293" s="27"/>
      <c r="BI293" s="27"/>
      <c r="BJ293" s="27"/>
      <c r="BK293" s="27"/>
      <c r="BL293" s="27"/>
      <c r="BM293" s="27"/>
      <c r="BN293" s="27"/>
      <c r="BO293" s="27"/>
      <c r="BP293" s="27"/>
    </row>
    <row r="294" spans="51:68" ht="15">
      <c r="AY294" s="27"/>
      <c r="AZ294" s="27"/>
      <c r="BB294" s="27"/>
      <c r="BD294" s="27"/>
      <c r="BF294" s="27"/>
      <c r="BH294" s="27"/>
      <c r="BI294" s="27"/>
      <c r="BJ294" s="27"/>
      <c r="BK294" s="27"/>
      <c r="BL294" s="27"/>
      <c r="BM294" s="27"/>
      <c r="BN294" s="27"/>
      <c r="BO294" s="27"/>
      <c r="BP294" s="27"/>
    </row>
  </sheetData>
  <mergeCells count="19">
    <mergeCell ref="BC8:BC10"/>
    <mergeCell ref="BE8:BE10"/>
    <mergeCell ref="BG8:BG10"/>
    <mergeCell ref="BD8:BD10"/>
    <mergeCell ref="BF8:BF10"/>
    <mergeCell ref="AZ8:AZ10"/>
    <mergeCell ref="BB8:BB10"/>
    <mergeCell ref="I8:AW8"/>
    <mergeCell ref="AW9:AW10"/>
    <mergeCell ref="AX8:AX10"/>
    <mergeCell ref="BA8:BA10"/>
    <mergeCell ref="C3:E3"/>
    <mergeCell ref="C4:E4"/>
    <mergeCell ref="C5:E5"/>
    <mergeCell ref="C8:H10"/>
    <mergeCell ref="C2:J2"/>
    <mergeCell ref="F3:J3"/>
    <mergeCell ref="F4:J4"/>
    <mergeCell ref="F5:J5"/>
  </mergeCells>
  <printOptions/>
  <pageMargins left="0.7" right="0.7" top="0.75" bottom="0.75" header="0.3" footer="0.3"/>
  <pageSetup fitToHeight="0" fitToWidth="1" horizontalDpi="600" verticalDpi="600" orientation="landscape" paperSize="9" scale="1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I58"/>
  <sheetViews>
    <sheetView view="pageBreakPreview" zoomScale="60" workbookViewId="0" topLeftCell="F1">
      <selection activeCell="C10" sqref="C10"/>
    </sheetView>
  </sheetViews>
  <sheetFormatPr defaultColWidth="0" defaultRowHeight="15" zeroHeight="1"/>
  <cols>
    <col min="1" max="2" width="9.140625" style="0" customWidth="1"/>
    <col min="3" max="3" width="30.7109375" style="0" customWidth="1"/>
    <col min="4" max="4" width="17.421875" style="0" customWidth="1"/>
    <col min="5" max="5" width="17.421875" style="467" customWidth="1"/>
    <col min="6" max="6" width="17.421875" style="0" customWidth="1"/>
    <col min="7" max="7" width="11.00390625" style="467" customWidth="1"/>
    <col min="8" max="9" width="11.8515625" style="0" customWidth="1"/>
    <col min="10" max="10" width="16.00390625" style="0" customWidth="1"/>
    <col min="11" max="11" width="15.00390625" style="0" customWidth="1"/>
    <col min="12" max="12" width="12.7109375" style="0" customWidth="1"/>
    <col min="13" max="13" width="13.421875" style="0" customWidth="1"/>
    <col min="14" max="14" width="14.28125" style="0" customWidth="1"/>
    <col min="15" max="16" width="15.421875" style="0" customWidth="1"/>
    <col min="17" max="17" width="10.8515625" style="0" hidden="1" customWidth="1"/>
    <col min="18" max="18" width="12.7109375" style="0" hidden="1" customWidth="1"/>
    <col min="19" max="19" width="17.421875" style="0" hidden="1" customWidth="1"/>
    <col min="20" max="20" width="6.421875" style="0" customWidth="1"/>
    <col min="21" max="21" width="14.8515625" style="0" customWidth="1"/>
    <col min="22" max="22" width="16.8515625" style="0" bestFit="1" customWidth="1"/>
    <col min="23" max="23" width="19.140625" style="0" bestFit="1" customWidth="1"/>
    <col min="24" max="24" width="16.8515625" style="0" bestFit="1" customWidth="1"/>
    <col min="25" max="25" width="19.140625" style="0" bestFit="1" customWidth="1"/>
    <col min="26" max="26" width="19.140625" style="0" customWidth="1"/>
    <col min="27" max="27" width="19.140625" style="0" hidden="1" customWidth="1"/>
    <col min="28" max="28" width="17.28125" style="0" hidden="1" customWidth="1"/>
    <col min="29" max="29" width="21.8515625" style="0" hidden="1" customWidth="1"/>
    <col min="30" max="30" width="19.00390625" style="0" customWidth="1"/>
    <col min="31" max="31" width="5.8515625" style="0" customWidth="1"/>
    <col min="32" max="33" width="18.00390625" style="0" hidden="1" customWidth="1"/>
    <col min="34" max="34" width="9.140625" style="0" hidden="1" customWidth="1"/>
    <col min="35" max="35" width="9.140625" style="0" customWidth="1"/>
    <col min="36" max="16384" width="9.140625" style="0" hidden="1" customWidth="1"/>
  </cols>
  <sheetData>
    <row r="1" spans="1:35" ht="15">
      <c r="A1" s="396"/>
      <c r="B1" s="396"/>
      <c r="C1" s="396"/>
      <c r="D1" s="396"/>
      <c r="E1" s="397"/>
      <c r="F1" s="396"/>
      <c r="G1" s="397"/>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c r="AG1" s="396"/>
      <c r="AH1" s="396"/>
      <c r="AI1" s="396"/>
    </row>
    <row r="2" spans="1:35" ht="15.75" thickBot="1">
      <c r="A2" s="396"/>
      <c r="B2" s="36"/>
      <c r="C2" s="36"/>
      <c r="D2" s="36"/>
      <c r="E2" s="398"/>
      <c r="F2" s="36"/>
      <c r="G2" s="398"/>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96"/>
    </row>
    <row r="3" spans="1:35" s="406" customFormat="1" ht="16.5" thickBot="1">
      <c r="A3" s="399"/>
      <c r="B3" s="400"/>
      <c r="C3" s="716" t="s">
        <v>666</v>
      </c>
      <c r="D3" s="690"/>
      <c r="E3" s="691"/>
      <c r="F3" s="730"/>
      <c r="G3" s="401"/>
      <c r="H3" s="402"/>
      <c r="I3" s="400"/>
      <c r="J3" s="403"/>
      <c r="K3" s="403"/>
      <c r="L3" s="403"/>
      <c r="M3" s="403"/>
      <c r="N3" s="403"/>
      <c r="O3" s="403"/>
      <c r="P3" s="403"/>
      <c r="Q3" s="403"/>
      <c r="R3" s="403"/>
      <c r="S3" s="403"/>
      <c r="T3" s="403"/>
      <c r="U3" s="403"/>
      <c r="V3" s="403"/>
      <c r="W3" s="403"/>
      <c r="X3" s="403"/>
      <c r="Y3" s="403"/>
      <c r="Z3" s="403"/>
      <c r="AA3" s="403"/>
      <c r="AB3" s="403"/>
      <c r="AC3" s="403"/>
      <c r="AD3" s="404"/>
      <c r="AE3" s="403"/>
      <c r="AF3" s="404"/>
      <c r="AG3" s="404"/>
      <c r="AH3" s="403"/>
      <c r="AI3" s="405"/>
    </row>
    <row r="4" spans="1:35" s="406" customFormat="1" ht="15.75">
      <c r="A4" s="399"/>
      <c r="B4" s="400"/>
      <c r="C4" s="717" t="s">
        <v>667</v>
      </c>
      <c r="D4" s="958"/>
      <c r="E4" s="958"/>
      <c r="F4" s="959"/>
      <c r="G4" s="401"/>
      <c r="H4" s="402"/>
      <c r="I4" s="400"/>
      <c r="J4" s="403"/>
      <c r="K4" s="403"/>
      <c r="L4" s="403"/>
      <c r="M4" s="403"/>
      <c r="N4" s="403"/>
      <c r="O4" s="403"/>
      <c r="P4" s="403"/>
      <c r="Q4" s="403"/>
      <c r="R4" s="403"/>
      <c r="S4" s="403"/>
      <c r="T4" s="403"/>
      <c r="U4" s="403"/>
      <c r="V4" s="403"/>
      <c r="W4" s="403"/>
      <c r="X4" s="403"/>
      <c r="Y4" s="403"/>
      <c r="Z4" s="403"/>
      <c r="AA4" s="403"/>
      <c r="AB4" s="403"/>
      <c r="AC4" s="403"/>
      <c r="AD4" s="403"/>
      <c r="AE4" s="403"/>
      <c r="AF4" s="403"/>
      <c r="AG4" s="403"/>
      <c r="AH4" s="403"/>
      <c r="AI4" s="405"/>
    </row>
    <row r="5" spans="1:35" ht="18.75">
      <c r="A5" s="396"/>
      <c r="B5" s="36"/>
      <c r="C5" s="663" t="s">
        <v>668</v>
      </c>
      <c r="D5" s="960"/>
      <c r="E5" s="960"/>
      <c r="F5" s="961"/>
      <c r="G5" s="408"/>
      <c r="H5" s="409"/>
      <c r="I5" s="36"/>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403"/>
      <c r="AI5" s="405"/>
    </row>
    <row r="6" spans="1:35" ht="19.5" thickBot="1">
      <c r="A6" s="396"/>
      <c r="B6" s="36"/>
      <c r="C6" s="407" t="s">
        <v>669</v>
      </c>
      <c r="D6" s="658"/>
      <c r="E6" s="658"/>
      <c r="F6" s="659"/>
      <c r="G6" s="408"/>
      <c r="H6" s="409"/>
      <c r="I6" s="36"/>
      <c r="J6" s="403"/>
      <c r="K6" s="403"/>
      <c r="L6" s="403"/>
      <c r="M6" s="403"/>
      <c r="N6" s="403"/>
      <c r="O6" s="403"/>
      <c r="P6" s="403"/>
      <c r="Q6" s="403"/>
      <c r="R6" s="403"/>
      <c r="S6" s="403"/>
      <c r="T6" s="403"/>
      <c r="U6" s="403"/>
      <c r="Y6" s="403"/>
      <c r="Z6" s="403"/>
      <c r="AA6" s="403"/>
      <c r="AB6" s="403"/>
      <c r="AC6" s="403"/>
      <c r="AD6" s="403"/>
      <c r="AE6" s="403"/>
      <c r="AF6" s="403"/>
      <c r="AG6" s="403"/>
      <c r="AH6" s="403"/>
      <c r="AI6" s="405"/>
    </row>
    <row r="7" spans="1:35" s="406" customFormat="1" ht="15.75">
      <c r="A7" s="399"/>
      <c r="B7" s="400"/>
      <c r="C7" s="403"/>
      <c r="D7" s="402"/>
      <c r="E7" s="410"/>
      <c r="F7" s="402"/>
      <c r="G7" s="401"/>
      <c r="H7" s="402"/>
      <c r="I7" s="402"/>
      <c r="J7" s="402"/>
      <c r="K7" s="402"/>
      <c r="L7" s="402"/>
      <c r="M7" s="402"/>
      <c r="N7" s="402"/>
      <c r="O7" s="402"/>
      <c r="P7" s="402"/>
      <c r="Q7" s="402"/>
      <c r="R7" s="402"/>
      <c r="S7" s="402"/>
      <c r="T7" s="402"/>
      <c r="U7" s="400"/>
      <c r="V7" s="400"/>
      <c r="W7" s="400"/>
      <c r="X7" s="400"/>
      <c r="Y7" s="400"/>
      <c r="Z7" s="400"/>
      <c r="AA7" s="400"/>
      <c r="AB7" s="400"/>
      <c r="AC7" s="400"/>
      <c r="AD7" s="400"/>
      <c r="AE7" s="400"/>
      <c r="AF7" s="400"/>
      <c r="AG7" s="400"/>
      <c r="AH7" s="400"/>
      <c r="AI7" s="399"/>
    </row>
    <row r="8" spans="1:35" s="406" customFormat="1" ht="13.5" thickBot="1">
      <c r="A8" s="399"/>
      <c r="B8" s="400"/>
      <c r="C8" s="402"/>
      <c r="D8" s="402"/>
      <c r="E8" s="410"/>
      <c r="F8" s="402"/>
      <c r="G8" s="401"/>
      <c r="H8" s="402"/>
      <c r="I8" s="402"/>
      <c r="J8" s="402"/>
      <c r="K8" s="402"/>
      <c r="L8" s="402"/>
      <c r="M8" s="402"/>
      <c r="N8" s="402"/>
      <c r="O8" s="402"/>
      <c r="P8" s="402"/>
      <c r="Q8" s="402"/>
      <c r="R8" s="402"/>
      <c r="S8" s="402"/>
      <c r="T8" s="402"/>
      <c r="U8" s="400"/>
      <c r="V8" s="400"/>
      <c r="W8" s="400"/>
      <c r="X8" s="400"/>
      <c r="Y8" s="400"/>
      <c r="Z8" s="400"/>
      <c r="AA8" s="400"/>
      <c r="AB8" s="400"/>
      <c r="AC8" s="400"/>
      <c r="AD8" s="400"/>
      <c r="AE8" s="400"/>
      <c r="AF8" s="400"/>
      <c r="AG8" s="400"/>
      <c r="AH8" s="400"/>
      <c r="AI8" s="399"/>
    </row>
    <row r="9" spans="1:35" s="406" customFormat="1" ht="12.75">
      <c r="A9" s="399"/>
      <c r="B9" s="400"/>
      <c r="C9" s="411"/>
      <c r="D9" s="694"/>
      <c r="E9" s="695"/>
      <c r="F9" s="696"/>
      <c r="G9" s="695"/>
      <c r="H9" s="696"/>
      <c r="I9" s="696"/>
      <c r="J9" s="696"/>
      <c r="K9" s="696"/>
      <c r="L9" s="696" t="s">
        <v>670</v>
      </c>
      <c r="M9" s="696"/>
      <c r="N9" s="696"/>
      <c r="O9" s="696"/>
      <c r="P9" s="697"/>
      <c r="Q9" s="697"/>
      <c r="R9" s="697"/>
      <c r="S9" s="698"/>
      <c r="T9" s="402"/>
      <c r="U9" s="412"/>
      <c r="V9" s="413"/>
      <c r="W9" s="413"/>
      <c r="X9" s="414" t="s">
        <v>671</v>
      </c>
      <c r="Y9" s="413"/>
      <c r="Z9" s="413"/>
      <c r="AA9" s="413"/>
      <c r="AB9" s="413"/>
      <c r="AC9" s="413"/>
      <c r="AD9" s="415"/>
      <c r="AE9" s="400"/>
      <c r="AF9" s="416" t="s">
        <v>672</v>
      </c>
      <c r="AG9" s="416" t="s">
        <v>672</v>
      </c>
      <c r="AH9" s="400"/>
      <c r="AI9" s="399"/>
    </row>
    <row r="10" spans="1:35" s="406" customFormat="1" ht="12.75">
      <c r="A10" s="399"/>
      <c r="B10" s="400"/>
      <c r="C10" s="417"/>
      <c r="D10" s="755" t="s">
        <v>673</v>
      </c>
      <c r="E10" s="841" t="s">
        <v>674</v>
      </c>
      <c r="F10" s="751" t="s">
        <v>675</v>
      </c>
      <c r="G10" s="841" t="s">
        <v>674</v>
      </c>
      <c r="H10" s="751" t="s">
        <v>676</v>
      </c>
      <c r="I10" s="751" t="s">
        <v>677</v>
      </c>
      <c r="J10" s="751" t="s">
        <v>678</v>
      </c>
      <c r="K10" s="751" t="s">
        <v>679</v>
      </c>
      <c r="L10" s="751" t="s">
        <v>680</v>
      </c>
      <c r="M10" s="751" t="s">
        <v>681</v>
      </c>
      <c r="N10" s="751" t="s">
        <v>682</v>
      </c>
      <c r="O10" s="751" t="s">
        <v>680</v>
      </c>
      <c r="P10" s="751"/>
      <c r="Q10" s="751"/>
      <c r="R10" s="751"/>
      <c r="S10" s="773"/>
      <c r="T10" s="402"/>
      <c r="U10" s="418" t="s">
        <v>683</v>
      </c>
      <c r="V10" s="1031"/>
      <c r="W10" s="842"/>
      <c r="X10" s="842"/>
      <c r="Y10" s="842"/>
      <c r="Z10" s="419"/>
      <c r="AA10" s="419"/>
      <c r="AB10" s="718"/>
      <c r="AC10" s="737"/>
      <c r="AD10" s="843"/>
      <c r="AE10" s="400"/>
      <c r="AF10" s="420" t="s">
        <v>684</v>
      </c>
      <c r="AG10" s="420" t="s">
        <v>684</v>
      </c>
      <c r="AH10" s="400"/>
      <c r="AI10" s="399"/>
    </row>
    <row r="11" spans="1:35" s="406" customFormat="1" ht="12.75">
      <c r="A11" s="399"/>
      <c r="B11" s="400"/>
      <c r="C11" s="417"/>
      <c r="D11" s="755" t="s">
        <v>685</v>
      </c>
      <c r="E11" s="841" t="s">
        <v>686</v>
      </c>
      <c r="F11" s="751" t="s">
        <v>687</v>
      </c>
      <c r="G11" s="841" t="s">
        <v>688</v>
      </c>
      <c r="H11" s="751" t="s">
        <v>689</v>
      </c>
      <c r="I11" s="751" t="s">
        <v>690</v>
      </c>
      <c r="J11" s="751" t="s">
        <v>691</v>
      </c>
      <c r="K11" s="751" t="s">
        <v>676</v>
      </c>
      <c r="L11" s="751" t="s">
        <v>692</v>
      </c>
      <c r="M11" s="751" t="s">
        <v>693</v>
      </c>
      <c r="N11" s="751" t="s">
        <v>694</v>
      </c>
      <c r="O11" s="751" t="s">
        <v>693</v>
      </c>
      <c r="P11" s="751" t="s">
        <v>695</v>
      </c>
      <c r="Q11" s="751" t="s">
        <v>696</v>
      </c>
      <c r="R11" s="751" t="s">
        <v>697</v>
      </c>
      <c r="S11" s="773" t="s">
        <v>698</v>
      </c>
      <c r="T11" s="402"/>
      <c r="U11" s="418" t="s">
        <v>699</v>
      </c>
      <c r="V11" s="752" t="s">
        <v>700</v>
      </c>
      <c r="W11" s="842" t="s">
        <v>701</v>
      </c>
      <c r="X11" s="842" t="s">
        <v>700</v>
      </c>
      <c r="Y11" s="842" t="s">
        <v>701</v>
      </c>
      <c r="Z11" s="751" t="s">
        <v>695</v>
      </c>
      <c r="AA11" s="751" t="s">
        <v>696</v>
      </c>
      <c r="AB11" s="751" t="s">
        <v>697</v>
      </c>
      <c r="AC11" s="773" t="s">
        <v>698</v>
      </c>
      <c r="AD11" s="844"/>
      <c r="AE11" s="400"/>
      <c r="AF11" s="420" t="s">
        <v>702</v>
      </c>
      <c r="AG11" s="420" t="s">
        <v>702</v>
      </c>
      <c r="AH11" s="400"/>
      <c r="AI11" s="399"/>
    </row>
    <row r="12" spans="1:35" s="406" customFormat="1" ht="12.75">
      <c r="A12" s="399"/>
      <c r="B12" s="400"/>
      <c r="C12" s="421" t="s">
        <v>693</v>
      </c>
      <c r="D12" s="755" t="s">
        <v>703</v>
      </c>
      <c r="E12" s="841"/>
      <c r="F12" s="751"/>
      <c r="G12" s="841"/>
      <c r="H12" s="751" t="s">
        <v>704</v>
      </c>
      <c r="I12" s="751"/>
      <c r="J12" s="751"/>
      <c r="K12" s="751" t="s">
        <v>689</v>
      </c>
      <c r="L12" s="751" t="s">
        <v>705</v>
      </c>
      <c r="M12" s="751" t="s">
        <v>694</v>
      </c>
      <c r="N12" s="751" t="s">
        <v>706</v>
      </c>
      <c r="O12" s="751" t="s">
        <v>707</v>
      </c>
      <c r="P12" s="738" t="s">
        <v>708</v>
      </c>
      <c r="Q12" s="738" t="s">
        <v>708</v>
      </c>
      <c r="R12" s="738" t="s">
        <v>708</v>
      </c>
      <c r="S12" s="773" t="s">
        <v>708</v>
      </c>
      <c r="T12" s="402"/>
      <c r="U12" s="422" t="s">
        <v>709</v>
      </c>
      <c r="V12" s="752" t="s">
        <v>710</v>
      </c>
      <c r="W12" s="842" t="s">
        <v>710</v>
      </c>
      <c r="X12" s="842" t="s">
        <v>711</v>
      </c>
      <c r="Y12" s="842" t="s">
        <v>711</v>
      </c>
      <c r="Z12" s="738" t="s">
        <v>708</v>
      </c>
      <c r="AA12" s="738" t="s">
        <v>708</v>
      </c>
      <c r="AB12" s="738" t="s">
        <v>708</v>
      </c>
      <c r="AC12" s="773" t="s">
        <v>708</v>
      </c>
      <c r="AD12" s="844" t="s">
        <v>701</v>
      </c>
      <c r="AE12" s="400"/>
      <c r="AF12" s="423">
        <v>43465</v>
      </c>
      <c r="AG12" s="423">
        <v>43465</v>
      </c>
      <c r="AH12" s="400"/>
      <c r="AI12" s="399"/>
    </row>
    <row r="13" spans="1:35" s="430" customFormat="1" ht="23.25" customHeight="1">
      <c r="A13" s="424"/>
      <c r="B13" s="425"/>
      <c r="C13" s="426" t="s">
        <v>687</v>
      </c>
      <c r="D13" s="1032" t="s">
        <v>712</v>
      </c>
      <c r="E13" s="1033"/>
      <c r="F13" s="1034"/>
      <c r="G13" s="1033"/>
      <c r="H13" s="1034"/>
      <c r="I13" s="1034"/>
      <c r="J13" s="1034"/>
      <c r="K13" s="1034" t="s">
        <v>693</v>
      </c>
      <c r="L13" s="1034" t="s">
        <v>709</v>
      </c>
      <c r="M13" s="1034" t="s">
        <v>706</v>
      </c>
      <c r="N13" s="1034"/>
      <c r="O13" s="1034" t="s">
        <v>709</v>
      </c>
      <c r="P13" s="1035"/>
      <c r="Q13" s="1035"/>
      <c r="R13" s="1035"/>
      <c r="S13" s="1036" t="s">
        <v>713</v>
      </c>
      <c r="T13" s="427"/>
      <c r="U13" s="428" t="s">
        <v>714</v>
      </c>
      <c r="V13" s="1037" t="s">
        <v>715</v>
      </c>
      <c r="W13" s="1038" t="s">
        <v>715</v>
      </c>
      <c r="X13" s="1039"/>
      <c r="Y13" s="1040"/>
      <c r="Z13" s="739"/>
      <c r="AA13" s="739"/>
      <c r="AB13" s="1041"/>
      <c r="AC13" s="1042" t="s">
        <v>716</v>
      </c>
      <c r="AD13" s="1043" t="s">
        <v>717</v>
      </c>
      <c r="AE13" s="425"/>
      <c r="AF13" s="429" t="s">
        <v>718</v>
      </c>
      <c r="AG13" s="429" t="s">
        <v>719</v>
      </c>
      <c r="AH13" s="425"/>
      <c r="AI13" s="424"/>
    </row>
    <row r="14" spans="1:35" s="406" customFormat="1" ht="12.75">
      <c r="A14" s="399"/>
      <c r="B14" s="400"/>
      <c r="C14" s="1044" t="s">
        <v>720</v>
      </c>
      <c r="D14" s="1045" t="s">
        <v>721</v>
      </c>
      <c r="E14" s="1046" t="s">
        <v>722</v>
      </c>
      <c r="F14" s="1045" t="s">
        <v>723</v>
      </c>
      <c r="G14" s="1047" t="s">
        <v>724</v>
      </c>
      <c r="H14" s="1045" t="s">
        <v>725</v>
      </c>
      <c r="I14" s="1045" t="s">
        <v>726</v>
      </c>
      <c r="J14" s="1045" t="s">
        <v>727</v>
      </c>
      <c r="K14" s="1045" t="s">
        <v>728</v>
      </c>
      <c r="L14" s="1045" t="s">
        <v>729</v>
      </c>
      <c r="M14" s="1045" t="s">
        <v>730</v>
      </c>
      <c r="N14" s="1045" t="s">
        <v>731</v>
      </c>
      <c r="O14" s="1045" t="s">
        <v>732</v>
      </c>
      <c r="P14" s="1048" t="s">
        <v>733</v>
      </c>
      <c r="Q14" s="1048" t="s">
        <v>734</v>
      </c>
      <c r="R14" s="1048" t="s">
        <v>735</v>
      </c>
      <c r="S14" s="1049" t="s">
        <v>736</v>
      </c>
      <c r="T14" s="427"/>
      <c r="U14" s="1048" t="s">
        <v>734</v>
      </c>
      <c r="V14" s="1048" t="s">
        <v>735</v>
      </c>
      <c r="W14" s="1049" t="s">
        <v>736</v>
      </c>
      <c r="X14" s="1050" t="s">
        <v>737</v>
      </c>
      <c r="Y14" s="1051" t="s">
        <v>738</v>
      </c>
      <c r="Z14" s="1048" t="s">
        <v>739</v>
      </c>
      <c r="AA14" s="1048" t="s">
        <v>740</v>
      </c>
      <c r="AB14" s="1049" t="s">
        <v>741</v>
      </c>
      <c r="AC14" s="1048" t="s">
        <v>742</v>
      </c>
      <c r="AD14" s="1049" t="s">
        <v>743</v>
      </c>
      <c r="AE14" s="400"/>
      <c r="AF14" s="1052" t="s">
        <v>744</v>
      </c>
      <c r="AG14" s="1052" t="s">
        <v>745</v>
      </c>
      <c r="AH14" s="400"/>
      <c r="AI14" s="399"/>
    </row>
    <row r="15" spans="1:35" s="406" customFormat="1" ht="12.75">
      <c r="A15" s="399"/>
      <c r="B15" s="400"/>
      <c r="C15" s="431"/>
      <c r="D15" s="740"/>
      <c r="E15" s="741"/>
      <c r="F15" s="742"/>
      <c r="G15" s="741"/>
      <c r="H15" s="742"/>
      <c r="I15" s="742"/>
      <c r="J15" s="742"/>
      <c r="K15" s="742"/>
      <c r="L15" s="742"/>
      <c r="M15" s="742"/>
      <c r="N15" s="742"/>
      <c r="O15" s="742"/>
      <c r="P15" s="743"/>
      <c r="Q15" s="743"/>
      <c r="R15" s="743"/>
      <c r="S15" s="744"/>
      <c r="T15" s="402"/>
      <c r="U15" s="1053"/>
      <c r="V15" s="742"/>
      <c r="W15" s="742"/>
      <c r="X15" s="742"/>
      <c r="Y15" s="742"/>
      <c r="Z15" s="742"/>
      <c r="AA15" s="742"/>
      <c r="AB15" s="742"/>
      <c r="AC15" s="742"/>
      <c r="AD15" s="744"/>
      <c r="AE15" s="400"/>
      <c r="AF15" s="432"/>
      <c r="AG15" s="432"/>
      <c r="AH15" s="400"/>
      <c r="AI15" s="399"/>
    </row>
    <row r="16" spans="1:35" s="436" customFormat="1" ht="12.75">
      <c r="A16" s="433"/>
      <c r="B16" s="434"/>
      <c r="C16" s="431">
        <v>1</v>
      </c>
      <c r="D16" s="745"/>
      <c r="E16" s="741"/>
      <c r="F16" s="746"/>
      <c r="G16" s="741"/>
      <c r="H16" s="742"/>
      <c r="I16" s="742"/>
      <c r="J16" s="742"/>
      <c r="K16" s="742"/>
      <c r="L16" s="742"/>
      <c r="M16" s="742"/>
      <c r="N16" s="742"/>
      <c r="O16" s="742"/>
      <c r="P16" s="742"/>
      <c r="Q16" s="742"/>
      <c r="R16" s="742"/>
      <c r="S16" s="747">
        <f>P16+Q16-R16</f>
        <v>0</v>
      </c>
      <c r="T16" s="402"/>
      <c r="U16" s="435">
        <f>+V16+W16</f>
        <v>0</v>
      </c>
      <c r="V16" s="742"/>
      <c r="W16" s="742"/>
      <c r="X16" s="742"/>
      <c r="Y16" s="742"/>
      <c r="Z16" s="742"/>
      <c r="AA16" s="742"/>
      <c r="AB16" s="742"/>
      <c r="AC16" s="748">
        <f>Z16+AA16-AB16</f>
        <v>0</v>
      </c>
      <c r="AD16" s="749">
        <f>+W16+Y16</f>
        <v>0</v>
      </c>
      <c r="AE16" s="400"/>
      <c r="AF16" s="432"/>
      <c r="AG16" s="432"/>
      <c r="AH16" s="434"/>
      <c r="AI16" s="433"/>
    </row>
    <row r="17" spans="1:35" s="436" customFormat="1" ht="12.75">
      <c r="A17" s="433"/>
      <c r="B17" s="434"/>
      <c r="C17" s="431">
        <v>2</v>
      </c>
      <c r="D17" s="745"/>
      <c r="E17" s="741"/>
      <c r="F17" s="746"/>
      <c r="G17" s="741"/>
      <c r="H17" s="742"/>
      <c r="I17" s="742"/>
      <c r="J17" s="742"/>
      <c r="K17" s="742"/>
      <c r="L17" s="742"/>
      <c r="M17" s="742"/>
      <c r="N17" s="742"/>
      <c r="O17" s="742"/>
      <c r="P17" s="742"/>
      <c r="Q17" s="742"/>
      <c r="R17" s="742"/>
      <c r="S17" s="747">
        <f>P17+Q17-R17</f>
        <v>0</v>
      </c>
      <c r="T17" s="402"/>
      <c r="U17" s="435">
        <f>+V17+W17</f>
        <v>0</v>
      </c>
      <c r="V17" s="742"/>
      <c r="W17" s="742"/>
      <c r="X17" s="742"/>
      <c r="Y17" s="742"/>
      <c r="Z17" s="742"/>
      <c r="AA17" s="742"/>
      <c r="AB17" s="742"/>
      <c r="AC17" s="748">
        <f aca="true" t="shared" si="0" ref="AC17:AC49">Z17+AA17-AB17</f>
        <v>0</v>
      </c>
      <c r="AD17" s="749">
        <f>+W17+Y17</f>
        <v>0</v>
      </c>
      <c r="AE17" s="400"/>
      <c r="AF17" s="432"/>
      <c r="AG17" s="432"/>
      <c r="AH17" s="434"/>
      <c r="AI17" s="433"/>
    </row>
    <row r="18" spans="1:35" s="436" customFormat="1" ht="12.75">
      <c r="A18" s="433"/>
      <c r="B18" s="434"/>
      <c r="C18" s="431">
        <v>3</v>
      </c>
      <c r="D18" s="745"/>
      <c r="E18" s="741"/>
      <c r="F18" s="746"/>
      <c r="G18" s="741"/>
      <c r="H18" s="742"/>
      <c r="I18" s="742"/>
      <c r="J18" s="742"/>
      <c r="K18" s="742"/>
      <c r="L18" s="742"/>
      <c r="M18" s="742"/>
      <c r="N18" s="742"/>
      <c r="O18" s="742"/>
      <c r="P18" s="742"/>
      <c r="Q18" s="742"/>
      <c r="R18" s="742"/>
      <c r="S18" s="747">
        <f>P18+Q18-R18</f>
        <v>0</v>
      </c>
      <c r="T18" s="402"/>
      <c r="U18" s="435">
        <f>+V18+W18</f>
        <v>0</v>
      </c>
      <c r="V18" s="742"/>
      <c r="W18" s="742"/>
      <c r="X18" s="742"/>
      <c r="Y18" s="742"/>
      <c r="Z18" s="742"/>
      <c r="AA18" s="742"/>
      <c r="AB18" s="742"/>
      <c r="AC18" s="748">
        <f t="shared" si="0"/>
        <v>0</v>
      </c>
      <c r="AD18" s="749">
        <f>+W18+Y18</f>
        <v>0</v>
      </c>
      <c r="AE18" s="400"/>
      <c r="AF18" s="432"/>
      <c r="AG18" s="432"/>
      <c r="AH18" s="434"/>
      <c r="AI18" s="433"/>
    </row>
    <row r="19" spans="1:35" s="436" customFormat="1" ht="12.75">
      <c r="A19" s="433"/>
      <c r="B19" s="434"/>
      <c r="C19" s="431">
        <v>4</v>
      </c>
      <c r="D19" s="745"/>
      <c r="E19" s="741"/>
      <c r="F19" s="746"/>
      <c r="G19" s="741"/>
      <c r="H19" s="742"/>
      <c r="I19" s="742"/>
      <c r="J19" s="742"/>
      <c r="K19" s="742"/>
      <c r="L19" s="742"/>
      <c r="M19" s="742"/>
      <c r="N19" s="742"/>
      <c r="O19" s="742"/>
      <c r="P19" s="742"/>
      <c r="Q19" s="742"/>
      <c r="R19" s="742"/>
      <c r="S19" s="747">
        <f>P19+Q19-R19</f>
        <v>0</v>
      </c>
      <c r="T19" s="402"/>
      <c r="U19" s="435">
        <f>+V19+W19</f>
        <v>0</v>
      </c>
      <c r="V19" s="742"/>
      <c r="W19" s="742"/>
      <c r="X19" s="742"/>
      <c r="Y19" s="742"/>
      <c r="Z19" s="742"/>
      <c r="AA19" s="742"/>
      <c r="AB19" s="742"/>
      <c r="AC19" s="748">
        <f t="shared" si="0"/>
        <v>0</v>
      </c>
      <c r="AD19" s="749">
        <f>+W19+Y19</f>
        <v>0</v>
      </c>
      <c r="AE19" s="400"/>
      <c r="AF19" s="432"/>
      <c r="AG19" s="432"/>
      <c r="AH19" s="434"/>
      <c r="AI19" s="433"/>
    </row>
    <row r="20" spans="1:35" s="436" customFormat="1" ht="12.75">
      <c r="A20" s="433"/>
      <c r="B20" s="434"/>
      <c r="C20" s="431">
        <v>5</v>
      </c>
      <c r="D20" s="745"/>
      <c r="E20" s="741"/>
      <c r="F20" s="746"/>
      <c r="G20" s="741"/>
      <c r="H20" s="742"/>
      <c r="I20" s="742"/>
      <c r="J20" s="742"/>
      <c r="K20" s="742"/>
      <c r="L20" s="742"/>
      <c r="M20" s="742"/>
      <c r="N20" s="742"/>
      <c r="O20" s="742"/>
      <c r="P20" s="742"/>
      <c r="Q20" s="742"/>
      <c r="R20" s="742"/>
      <c r="S20" s="747">
        <f aca="true" t="shared" si="1" ref="S20:S49">P20+Q20-R20</f>
        <v>0</v>
      </c>
      <c r="T20" s="402"/>
      <c r="U20" s="435">
        <f aca="true" t="shared" si="2" ref="U20:U49">+V20+W20</f>
        <v>0</v>
      </c>
      <c r="V20" s="742"/>
      <c r="W20" s="742"/>
      <c r="X20" s="742"/>
      <c r="Y20" s="742"/>
      <c r="Z20" s="742"/>
      <c r="AA20" s="742"/>
      <c r="AB20" s="742"/>
      <c r="AC20" s="748">
        <f t="shared" si="0"/>
        <v>0</v>
      </c>
      <c r="AD20" s="749">
        <f aca="true" t="shared" si="3" ref="AD20:AD49">+W20+Y20</f>
        <v>0</v>
      </c>
      <c r="AE20" s="400"/>
      <c r="AF20" s="432"/>
      <c r="AG20" s="432"/>
      <c r="AH20" s="434"/>
      <c r="AI20" s="433"/>
    </row>
    <row r="21" spans="1:35" s="436" customFormat="1" ht="12.75">
      <c r="A21" s="433"/>
      <c r="B21" s="434"/>
      <c r="C21" s="431">
        <v>6</v>
      </c>
      <c r="D21" s="745"/>
      <c r="E21" s="741"/>
      <c r="F21" s="746"/>
      <c r="G21" s="741"/>
      <c r="H21" s="742"/>
      <c r="I21" s="742"/>
      <c r="J21" s="742"/>
      <c r="K21" s="742"/>
      <c r="L21" s="742"/>
      <c r="M21" s="742"/>
      <c r="N21" s="742"/>
      <c r="O21" s="742"/>
      <c r="P21" s="742"/>
      <c r="Q21" s="742"/>
      <c r="R21" s="742"/>
      <c r="S21" s="747">
        <f t="shared" si="1"/>
        <v>0</v>
      </c>
      <c r="T21" s="402"/>
      <c r="U21" s="435">
        <f t="shared" si="2"/>
        <v>0</v>
      </c>
      <c r="V21" s="742"/>
      <c r="W21" s="742"/>
      <c r="X21" s="742"/>
      <c r="Y21" s="742"/>
      <c r="Z21" s="742"/>
      <c r="AA21" s="742"/>
      <c r="AB21" s="742"/>
      <c r="AC21" s="748">
        <f t="shared" si="0"/>
        <v>0</v>
      </c>
      <c r="AD21" s="749">
        <f t="shared" si="3"/>
        <v>0</v>
      </c>
      <c r="AE21" s="400"/>
      <c r="AF21" s="432"/>
      <c r="AG21" s="432"/>
      <c r="AH21" s="434"/>
      <c r="AI21" s="433"/>
    </row>
    <row r="22" spans="1:35" s="436" customFormat="1" ht="12.75">
      <c r="A22" s="433"/>
      <c r="B22" s="434"/>
      <c r="C22" s="431">
        <v>7</v>
      </c>
      <c r="D22" s="745"/>
      <c r="E22" s="741"/>
      <c r="F22" s="746"/>
      <c r="G22" s="741"/>
      <c r="H22" s="742"/>
      <c r="I22" s="742"/>
      <c r="J22" s="742"/>
      <c r="K22" s="742"/>
      <c r="L22" s="742"/>
      <c r="M22" s="742"/>
      <c r="N22" s="742"/>
      <c r="O22" s="742"/>
      <c r="P22" s="742"/>
      <c r="Q22" s="742"/>
      <c r="R22" s="742"/>
      <c r="S22" s="747">
        <f t="shared" si="1"/>
        <v>0</v>
      </c>
      <c r="T22" s="402"/>
      <c r="U22" s="435">
        <f t="shared" si="2"/>
        <v>0</v>
      </c>
      <c r="V22" s="742"/>
      <c r="W22" s="742"/>
      <c r="X22" s="742"/>
      <c r="Y22" s="742"/>
      <c r="Z22" s="742"/>
      <c r="AA22" s="742"/>
      <c r="AB22" s="742"/>
      <c r="AC22" s="748">
        <f t="shared" si="0"/>
        <v>0</v>
      </c>
      <c r="AD22" s="749">
        <f t="shared" si="3"/>
        <v>0</v>
      </c>
      <c r="AE22" s="400"/>
      <c r="AF22" s="432"/>
      <c r="AG22" s="432"/>
      <c r="AH22" s="434"/>
      <c r="AI22" s="433"/>
    </row>
    <row r="23" spans="1:35" s="436" customFormat="1" ht="12.75">
      <c r="A23" s="433"/>
      <c r="B23" s="434"/>
      <c r="C23" s="431">
        <v>8</v>
      </c>
      <c r="D23" s="745"/>
      <c r="E23" s="741"/>
      <c r="F23" s="746"/>
      <c r="G23" s="741"/>
      <c r="H23" s="742"/>
      <c r="I23" s="742"/>
      <c r="J23" s="742"/>
      <c r="K23" s="742"/>
      <c r="L23" s="742"/>
      <c r="M23" s="742"/>
      <c r="N23" s="742"/>
      <c r="O23" s="742"/>
      <c r="P23" s="742"/>
      <c r="Q23" s="742"/>
      <c r="R23" s="742"/>
      <c r="S23" s="747">
        <f t="shared" si="1"/>
        <v>0</v>
      </c>
      <c r="T23" s="402"/>
      <c r="U23" s="435">
        <f t="shared" si="2"/>
        <v>0</v>
      </c>
      <c r="V23" s="742"/>
      <c r="W23" s="742"/>
      <c r="X23" s="742"/>
      <c r="Y23" s="742"/>
      <c r="Z23" s="742"/>
      <c r="AA23" s="742"/>
      <c r="AB23" s="742"/>
      <c r="AC23" s="748">
        <f t="shared" si="0"/>
        <v>0</v>
      </c>
      <c r="AD23" s="749">
        <f t="shared" si="3"/>
        <v>0</v>
      </c>
      <c r="AE23" s="400"/>
      <c r="AF23" s="432"/>
      <c r="AG23" s="432"/>
      <c r="AH23" s="434"/>
      <c r="AI23" s="433"/>
    </row>
    <row r="24" spans="1:35" s="436" customFormat="1" ht="12.75">
      <c r="A24" s="433"/>
      <c r="B24" s="434"/>
      <c r="C24" s="431">
        <v>9</v>
      </c>
      <c r="D24" s="745"/>
      <c r="E24" s="741"/>
      <c r="F24" s="746"/>
      <c r="G24" s="741"/>
      <c r="H24" s="742"/>
      <c r="I24" s="742"/>
      <c r="J24" s="742"/>
      <c r="K24" s="742"/>
      <c r="L24" s="742"/>
      <c r="M24" s="742"/>
      <c r="N24" s="742"/>
      <c r="O24" s="742"/>
      <c r="P24" s="742"/>
      <c r="Q24" s="742"/>
      <c r="R24" s="742"/>
      <c r="S24" s="747">
        <f t="shared" si="1"/>
        <v>0</v>
      </c>
      <c r="T24" s="402"/>
      <c r="U24" s="435">
        <f t="shared" si="2"/>
        <v>0</v>
      </c>
      <c r="V24" s="742"/>
      <c r="W24" s="742"/>
      <c r="X24" s="742"/>
      <c r="Y24" s="742"/>
      <c r="Z24" s="742"/>
      <c r="AA24" s="742"/>
      <c r="AB24" s="742"/>
      <c r="AC24" s="748">
        <f t="shared" si="0"/>
        <v>0</v>
      </c>
      <c r="AD24" s="749">
        <f t="shared" si="3"/>
        <v>0</v>
      </c>
      <c r="AE24" s="400"/>
      <c r="AF24" s="432"/>
      <c r="AG24" s="432"/>
      <c r="AH24" s="434"/>
      <c r="AI24" s="433"/>
    </row>
    <row r="25" spans="1:35" s="436" customFormat="1" ht="12.75">
      <c r="A25" s="433"/>
      <c r="B25" s="434"/>
      <c r="C25" s="431">
        <v>10</v>
      </c>
      <c r="D25" s="745"/>
      <c r="E25" s="741"/>
      <c r="F25" s="746"/>
      <c r="G25" s="741"/>
      <c r="H25" s="742"/>
      <c r="I25" s="742"/>
      <c r="J25" s="742"/>
      <c r="K25" s="742"/>
      <c r="L25" s="742"/>
      <c r="M25" s="742"/>
      <c r="N25" s="742"/>
      <c r="O25" s="742"/>
      <c r="P25" s="742"/>
      <c r="Q25" s="742"/>
      <c r="R25" s="742"/>
      <c r="S25" s="747">
        <f t="shared" si="1"/>
        <v>0</v>
      </c>
      <c r="T25" s="402"/>
      <c r="U25" s="435">
        <f t="shared" si="2"/>
        <v>0</v>
      </c>
      <c r="V25" s="742"/>
      <c r="W25" s="742"/>
      <c r="X25" s="742"/>
      <c r="Y25" s="742"/>
      <c r="Z25" s="742"/>
      <c r="AA25" s="742"/>
      <c r="AB25" s="742"/>
      <c r="AC25" s="748">
        <f t="shared" si="0"/>
        <v>0</v>
      </c>
      <c r="AD25" s="749">
        <f t="shared" si="3"/>
        <v>0</v>
      </c>
      <c r="AE25" s="400"/>
      <c r="AF25" s="432"/>
      <c r="AG25" s="432"/>
      <c r="AH25" s="434"/>
      <c r="AI25" s="433"/>
    </row>
    <row r="26" spans="1:35" s="436" customFormat="1" ht="12.75">
      <c r="A26" s="433"/>
      <c r="B26" s="434"/>
      <c r="C26" s="431">
        <v>11</v>
      </c>
      <c r="D26" s="745"/>
      <c r="E26" s="741"/>
      <c r="F26" s="746"/>
      <c r="G26" s="741"/>
      <c r="H26" s="742"/>
      <c r="I26" s="742"/>
      <c r="J26" s="742"/>
      <c r="K26" s="742"/>
      <c r="L26" s="742"/>
      <c r="M26" s="742"/>
      <c r="N26" s="742"/>
      <c r="O26" s="742"/>
      <c r="P26" s="742"/>
      <c r="Q26" s="742"/>
      <c r="R26" s="742"/>
      <c r="S26" s="747">
        <f t="shared" si="1"/>
        <v>0</v>
      </c>
      <c r="T26" s="402"/>
      <c r="U26" s="435">
        <f t="shared" si="2"/>
        <v>0</v>
      </c>
      <c r="V26" s="742"/>
      <c r="W26" s="742"/>
      <c r="X26" s="742"/>
      <c r="Y26" s="742"/>
      <c r="Z26" s="742"/>
      <c r="AA26" s="742"/>
      <c r="AB26" s="742"/>
      <c r="AC26" s="748">
        <f t="shared" si="0"/>
        <v>0</v>
      </c>
      <c r="AD26" s="749">
        <f t="shared" si="3"/>
        <v>0</v>
      </c>
      <c r="AE26" s="400"/>
      <c r="AF26" s="432"/>
      <c r="AG26" s="432"/>
      <c r="AH26" s="434"/>
      <c r="AI26" s="433"/>
    </row>
    <row r="27" spans="1:35" s="436" customFormat="1" ht="12.75">
      <c r="A27" s="433"/>
      <c r="B27" s="434"/>
      <c r="C27" s="431">
        <v>12</v>
      </c>
      <c r="D27" s="745"/>
      <c r="E27" s="741"/>
      <c r="F27" s="746"/>
      <c r="G27" s="741"/>
      <c r="H27" s="742"/>
      <c r="I27" s="742"/>
      <c r="J27" s="742"/>
      <c r="K27" s="742"/>
      <c r="L27" s="742"/>
      <c r="M27" s="742"/>
      <c r="N27" s="742"/>
      <c r="O27" s="742"/>
      <c r="P27" s="742"/>
      <c r="Q27" s="742"/>
      <c r="R27" s="742"/>
      <c r="S27" s="747">
        <f t="shared" si="1"/>
        <v>0</v>
      </c>
      <c r="T27" s="402"/>
      <c r="U27" s="435">
        <f t="shared" si="2"/>
        <v>0</v>
      </c>
      <c r="V27" s="742"/>
      <c r="W27" s="742"/>
      <c r="X27" s="742"/>
      <c r="Y27" s="742"/>
      <c r="Z27" s="742"/>
      <c r="AA27" s="742"/>
      <c r="AB27" s="742"/>
      <c r="AC27" s="748">
        <f t="shared" si="0"/>
        <v>0</v>
      </c>
      <c r="AD27" s="749">
        <f t="shared" si="3"/>
        <v>0</v>
      </c>
      <c r="AE27" s="400"/>
      <c r="AF27" s="432"/>
      <c r="AG27" s="432"/>
      <c r="AH27" s="434"/>
      <c r="AI27" s="433"/>
    </row>
    <row r="28" spans="1:35" s="436" customFormat="1" ht="12.75">
      <c r="A28" s="433"/>
      <c r="B28" s="434"/>
      <c r="C28" s="431">
        <v>13</v>
      </c>
      <c r="D28" s="745"/>
      <c r="E28" s="741"/>
      <c r="F28" s="746"/>
      <c r="G28" s="741"/>
      <c r="H28" s="742"/>
      <c r="I28" s="742"/>
      <c r="J28" s="742"/>
      <c r="K28" s="742"/>
      <c r="L28" s="742"/>
      <c r="M28" s="742"/>
      <c r="N28" s="742"/>
      <c r="O28" s="742"/>
      <c r="P28" s="742"/>
      <c r="Q28" s="742"/>
      <c r="R28" s="742"/>
      <c r="S28" s="747">
        <f t="shared" si="1"/>
        <v>0</v>
      </c>
      <c r="T28" s="402"/>
      <c r="U28" s="435">
        <f t="shared" si="2"/>
        <v>0</v>
      </c>
      <c r="V28" s="742"/>
      <c r="W28" s="742"/>
      <c r="X28" s="742"/>
      <c r="Y28" s="742"/>
      <c r="Z28" s="742"/>
      <c r="AA28" s="742"/>
      <c r="AB28" s="742"/>
      <c r="AC28" s="748">
        <f t="shared" si="0"/>
        <v>0</v>
      </c>
      <c r="AD28" s="749">
        <f t="shared" si="3"/>
        <v>0</v>
      </c>
      <c r="AE28" s="400"/>
      <c r="AF28" s="432"/>
      <c r="AG28" s="432"/>
      <c r="AH28" s="434"/>
      <c r="AI28" s="433"/>
    </row>
    <row r="29" spans="1:35" s="436" customFormat="1" ht="12.75">
      <c r="A29" s="433"/>
      <c r="B29" s="434"/>
      <c r="C29" s="431">
        <v>14</v>
      </c>
      <c r="D29" s="745"/>
      <c r="E29" s="741"/>
      <c r="F29" s="746"/>
      <c r="G29" s="741"/>
      <c r="H29" s="742"/>
      <c r="I29" s="742"/>
      <c r="J29" s="742"/>
      <c r="K29" s="742"/>
      <c r="L29" s="742"/>
      <c r="M29" s="742"/>
      <c r="N29" s="742"/>
      <c r="O29" s="742"/>
      <c r="P29" s="742"/>
      <c r="Q29" s="742"/>
      <c r="R29" s="742"/>
      <c r="S29" s="747">
        <f t="shared" si="1"/>
        <v>0</v>
      </c>
      <c r="T29" s="402"/>
      <c r="U29" s="435">
        <f t="shared" si="2"/>
        <v>0</v>
      </c>
      <c r="V29" s="742"/>
      <c r="W29" s="742"/>
      <c r="X29" s="742"/>
      <c r="Y29" s="742"/>
      <c r="Z29" s="742"/>
      <c r="AA29" s="742"/>
      <c r="AB29" s="742"/>
      <c r="AC29" s="748">
        <f t="shared" si="0"/>
        <v>0</v>
      </c>
      <c r="AD29" s="749">
        <f t="shared" si="3"/>
        <v>0</v>
      </c>
      <c r="AE29" s="400"/>
      <c r="AF29" s="432"/>
      <c r="AG29" s="432"/>
      <c r="AH29" s="434"/>
      <c r="AI29" s="433"/>
    </row>
    <row r="30" spans="1:35" s="436" customFormat="1" ht="12.75">
      <c r="A30" s="433"/>
      <c r="B30" s="434"/>
      <c r="C30" s="431">
        <v>15</v>
      </c>
      <c r="D30" s="745"/>
      <c r="E30" s="741"/>
      <c r="F30" s="746"/>
      <c r="G30" s="741"/>
      <c r="H30" s="742"/>
      <c r="I30" s="742"/>
      <c r="J30" s="742"/>
      <c r="K30" s="742"/>
      <c r="L30" s="742"/>
      <c r="M30" s="742"/>
      <c r="N30" s="742"/>
      <c r="O30" s="742"/>
      <c r="P30" s="742"/>
      <c r="Q30" s="742"/>
      <c r="R30" s="742"/>
      <c r="S30" s="747">
        <f t="shared" si="1"/>
        <v>0</v>
      </c>
      <c r="T30" s="402"/>
      <c r="U30" s="435">
        <f t="shared" si="2"/>
        <v>0</v>
      </c>
      <c r="V30" s="742"/>
      <c r="W30" s="742"/>
      <c r="X30" s="742"/>
      <c r="Y30" s="742"/>
      <c r="Z30" s="742"/>
      <c r="AA30" s="742"/>
      <c r="AB30" s="742"/>
      <c r="AC30" s="748">
        <f t="shared" si="0"/>
        <v>0</v>
      </c>
      <c r="AD30" s="749">
        <f t="shared" si="3"/>
        <v>0</v>
      </c>
      <c r="AE30" s="400"/>
      <c r="AF30" s="432"/>
      <c r="AG30" s="432"/>
      <c r="AH30" s="434"/>
      <c r="AI30" s="433"/>
    </row>
    <row r="31" spans="1:35" s="436" customFormat="1" ht="12.75">
      <c r="A31" s="433"/>
      <c r="B31" s="434"/>
      <c r="C31" s="431">
        <v>16</v>
      </c>
      <c r="D31" s="745"/>
      <c r="E31" s="741"/>
      <c r="F31" s="746"/>
      <c r="G31" s="741"/>
      <c r="H31" s="742"/>
      <c r="I31" s="742"/>
      <c r="J31" s="742"/>
      <c r="K31" s="742"/>
      <c r="L31" s="742"/>
      <c r="M31" s="742"/>
      <c r="N31" s="742"/>
      <c r="O31" s="742"/>
      <c r="P31" s="742"/>
      <c r="Q31" s="742"/>
      <c r="R31" s="742"/>
      <c r="S31" s="747">
        <f t="shared" si="1"/>
        <v>0</v>
      </c>
      <c r="T31" s="402"/>
      <c r="U31" s="435">
        <f t="shared" si="2"/>
        <v>0</v>
      </c>
      <c r="V31" s="742"/>
      <c r="W31" s="742"/>
      <c r="X31" s="742"/>
      <c r="Y31" s="742"/>
      <c r="Z31" s="742"/>
      <c r="AA31" s="742"/>
      <c r="AB31" s="742"/>
      <c r="AC31" s="748">
        <f t="shared" si="0"/>
        <v>0</v>
      </c>
      <c r="AD31" s="749">
        <f t="shared" si="3"/>
        <v>0</v>
      </c>
      <c r="AE31" s="400"/>
      <c r="AF31" s="432"/>
      <c r="AG31" s="432"/>
      <c r="AH31" s="434"/>
      <c r="AI31" s="433"/>
    </row>
    <row r="32" spans="1:35" s="436" customFormat="1" ht="12.75">
      <c r="A32" s="433"/>
      <c r="B32" s="434"/>
      <c r="C32" s="431">
        <v>17</v>
      </c>
      <c r="D32" s="745"/>
      <c r="E32" s="741"/>
      <c r="F32" s="746"/>
      <c r="G32" s="741"/>
      <c r="H32" s="742"/>
      <c r="I32" s="742"/>
      <c r="J32" s="742"/>
      <c r="K32" s="742"/>
      <c r="L32" s="742"/>
      <c r="M32" s="742"/>
      <c r="N32" s="742"/>
      <c r="O32" s="742"/>
      <c r="P32" s="742"/>
      <c r="Q32" s="742"/>
      <c r="R32" s="742"/>
      <c r="S32" s="747">
        <f t="shared" si="1"/>
        <v>0</v>
      </c>
      <c r="T32" s="402"/>
      <c r="U32" s="435">
        <f t="shared" si="2"/>
        <v>0</v>
      </c>
      <c r="V32" s="742"/>
      <c r="W32" s="742"/>
      <c r="X32" s="742"/>
      <c r="Y32" s="742"/>
      <c r="Z32" s="742"/>
      <c r="AA32" s="742"/>
      <c r="AB32" s="742"/>
      <c r="AC32" s="748">
        <f t="shared" si="0"/>
        <v>0</v>
      </c>
      <c r="AD32" s="749">
        <f t="shared" si="3"/>
        <v>0</v>
      </c>
      <c r="AE32" s="400"/>
      <c r="AF32" s="432"/>
      <c r="AG32" s="432"/>
      <c r="AH32" s="434"/>
      <c r="AI32" s="433"/>
    </row>
    <row r="33" spans="1:35" s="436" customFormat="1" ht="12.75">
      <c r="A33" s="433"/>
      <c r="B33" s="434"/>
      <c r="C33" s="431">
        <v>18</v>
      </c>
      <c r="D33" s="745"/>
      <c r="E33" s="741"/>
      <c r="F33" s="746"/>
      <c r="G33" s="741"/>
      <c r="H33" s="742"/>
      <c r="I33" s="742"/>
      <c r="J33" s="742"/>
      <c r="K33" s="742"/>
      <c r="L33" s="742"/>
      <c r="M33" s="742"/>
      <c r="N33" s="742"/>
      <c r="O33" s="742"/>
      <c r="P33" s="742"/>
      <c r="Q33" s="742"/>
      <c r="R33" s="742"/>
      <c r="S33" s="747">
        <f t="shared" si="1"/>
        <v>0</v>
      </c>
      <c r="T33" s="402"/>
      <c r="U33" s="435">
        <f t="shared" si="2"/>
        <v>0</v>
      </c>
      <c r="V33" s="742"/>
      <c r="W33" s="742"/>
      <c r="X33" s="742"/>
      <c r="Y33" s="742"/>
      <c r="Z33" s="742"/>
      <c r="AA33" s="742"/>
      <c r="AB33" s="742"/>
      <c r="AC33" s="748">
        <f t="shared" si="0"/>
        <v>0</v>
      </c>
      <c r="AD33" s="749">
        <f t="shared" si="3"/>
        <v>0</v>
      </c>
      <c r="AE33" s="400"/>
      <c r="AF33" s="432"/>
      <c r="AG33" s="432"/>
      <c r="AH33" s="434"/>
      <c r="AI33" s="433"/>
    </row>
    <row r="34" spans="1:35" s="436" customFormat="1" ht="12.75">
      <c r="A34" s="433"/>
      <c r="B34" s="434"/>
      <c r="C34" s="431">
        <v>19</v>
      </c>
      <c r="D34" s="745"/>
      <c r="E34" s="741"/>
      <c r="F34" s="746"/>
      <c r="G34" s="741"/>
      <c r="H34" s="742"/>
      <c r="I34" s="742"/>
      <c r="J34" s="742"/>
      <c r="K34" s="742"/>
      <c r="L34" s="742"/>
      <c r="M34" s="742"/>
      <c r="N34" s="742"/>
      <c r="O34" s="742"/>
      <c r="P34" s="742"/>
      <c r="Q34" s="742"/>
      <c r="R34" s="742"/>
      <c r="S34" s="747">
        <f t="shared" si="1"/>
        <v>0</v>
      </c>
      <c r="T34" s="402"/>
      <c r="U34" s="435">
        <f t="shared" si="2"/>
        <v>0</v>
      </c>
      <c r="V34" s="742"/>
      <c r="W34" s="742"/>
      <c r="X34" s="742"/>
      <c r="Y34" s="742"/>
      <c r="Z34" s="742"/>
      <c r="AA34" s="742"/>
      <c r="AB34" s="742"/>
      <c r="AC34" s="748">
        <f t="shared" si="0"/>
        <v>0</v>
      </c>
      <c r="AD34" s="749">
        <f t="shared" si="3"/>
        <v>0</v>
      </c>
      <c r="AE34" s="400"/>
      <c r="AF34" s="432"/>
      <c r="AG34" s="432"/>
      <c r="AH34" s="434"/>
      <c r="AI34" s="433"/>
    </row>
    <row r="35" spans="1:35" s="436" customFormat="1" ht="12.75">
      <c r="A35" s="433"/>
      <c r="B35" s="434"/>
      <c r="C35" s="431">
        <v>20</v>
      </c>
      <c r="D35" s="745"/>
      <c r="E35" s="741"/>
      <c r="F35" s="746"/>
      <c r="G35" s="741"/>
      <c r="H35" s="742"/>
      <c r="I35" s="742"/>
      <c r="J35" s="742"/>
      <c r="K35" s="742"/>
      <c r="L35" s="742"/>
      <c r="M35" s="742"/>
      <c r="N35" s="742"/>
      <c r="O35" s="742"/>
      <c r="P35" s="742"/>
      <c r="Q35" s="742"/>
      <c r="R35" s="742"/>
      <c r="S35" s="747">
        <f t="shared" si="1"/>
        <v>0</v>
      </c>
      <c r="T35" s="402"/>
      <c r="U35" s="435">
        <f t="shared" si="2"/>
        <v>0</v>
      </c>
      <c r="V35" s="742"/>
      <c r="W35" s="742"/>
      <c r="X35" s="742"/>
      <c r="Y35" s="742"/>
      <c r="Z35" s="742"/>
      <c r="AA35" s="742"/>
      <c r="AB35" s="742"/>
      <c r="AC35" s="748">
        <f t="shared" si="0"/>
        <v>0</v>
      </c>
      <c r="AD35" s="749">
        <f t="shared" si="3"/>
        <v>0</v>
      </c>
      <c r="AE35" s="400"/>
      <c r="AF35" s="432"/>
      <c r="AG35" s="432"/>
      <c r="AH35" s="434"/>
      <c r="AI35" s="433"/>
    </row>
    <row r="36" spans="1:35" s="436" customFormat="1" ht="12.75">
      <c r="A36" s="433"/>
      <c r="B36" s="434"/>
      <c r="C36" s="431">
        <v>21</v>
      </c>
      <c r="D36" s="745"/>
      <c r="E36" s="741"/>
      <c r="F36" s="746"/>
      <c r="G36" s="741"/>
      <c r="H36" s="742"/>
      <c r="I36" s="742"/>
      <c r="J36" s="742"/>
      <c r="K36" s="742"/>
      <c r="L36" s="742"/>
      <c r="M36" s="742"/>
      <c r="N36" s="742"/>
      <c r="O36" s="742"/>
      <c r="P36" s="742"/>
      <c r="Q36" s="742"/>
      <c r="R36" s="742"/>
      <c r="S36" s="747">
        <f t="shared" si="1"/>
        <v>0</v>
      </c>
      <c r="T36" s="402"/>
      <c r="U36" s="435">
        <f t="shared" si="2"/>
        <v>0</v>
      </c>
      <c r="V36" s="742"/>
      <c r="W36" s="742"/>
      <c r="X36" s="742"/>
      <c r="Y36" s="742"/>
      <c r="Z36" s="742"/>
      <c r="AA36" s="742"/>
      <c r="AB36" s="742"/>
      <c r="AC36" s="748">
        <f t="shared" si="0"/>
        <v>0</v>
      </c>
      <c r="AD36" s="749">
        <f t="shared" si="3"/>
        <v>0</v>
      </c>
      <c r="AE36" s="400"/>
      <c r="AF36" s="432"/>
      <c r="AG36" s="432"/>
      <c r="AH36" s="434"/>
      <c r="AI36" s="433"/>
    </row>
    <row r="37" spans="1:35" s="436" customFormat="1" ht="12.75">
      <c r="A37" s="433"/>
      <c r="B37" s="434"/>
      <c r="C37" s="431">
        <v>22</v>
      </c>
      <c r="D37" s="745"/>
      <c r="E37" s="741"/>
      <c r="F37" s="746"/>
      <c r="G37" s="741"/>
      <c r="H37" s="742"/>
      <c r="I37" s="742"/>
      <c r="J37" s="742"/>
      <c r="K37" s="742"/>
      <c r="L37" s="742"/>
      <c r="M37" s="742"/>
      <c r="N37" s="742"/>
      <c r="O37" s="742"/>
      <c r="P37" s="742"/>
      <c r="Q37" s="742"/>
      <c r="R37" s="742"/>
      <c r="S37" s="747">
        <f t="shared" si="1"/>
        <v>0</v>
      </c>
      <c r="T37" s="402"/>
      <c r="U37" s="435">
        <f t="shared" si="2"/>
        <v>0</v>
      </c>
      <c r="V37" s="742"/>
      <c r="W37" s="742"/>
      <c r="X37" s="742"/>
      <c r="Y37" s="742"/>
      <c r="Z37" s="742"/>
      <c r="AA37" s="742"/>
      <c r="AB37" s="742"/>
      <c r="AC37" s="748">
        <f t="shared" si="0"/>
        <v>0</v>
      </c>
      <c r="AD37" s="749">
        <f t="shared" si="3"/>
        <v>0</v>
      </c>
      <c r="AE37" s="400"/>
      <c r="AF37" s="432"/>
      <c r="AG37" s="432"/>
      <c r="AH37" s="434"/>
      <c r="AI37" s="433"/>
    </row>
    <row r="38" spans="1:35" s="436" customFormat="1" ht="12.75">
      <c r="A38" s="433"/>
      <c r="B38" s="434"/>
      <c r="C38" s="431">
        <v>23</v>
      </c>
      <c r="D38" s="745"/>
      <c r="E38" s="741"/>
      <c r="F38" s="746"/>
      <c r="G38" s="741"/>
      <c r="H38" s="742"/>
      <c r="I38" s="742"/>
      <c r="J38" s="742"/>
      <c r="K38" s="742"/>
      <c r="L38" s="742"/>
      <c r="M38" s="742"/>
      <c r="N38" s="742"/>
      <c r="O38" s="742"/>
      <c r="P38" s="742"/>
      <c r="Q38" s="742"/>
      <c r="R38" s="742"/>
      <c r="S38" s="747">
        <f t="shared" si="1"/>
        <v>0</v>
      </c>
      <c r="T38" s="402"/>
      <c r="U38" s="435">
        <f t="shared" si="2"/>
        <v>0</v>
      </c>
      <c r="V38" s="742"/>
      <c r="W38" s="742"/>
      <c r="X38" s="742"/>
      <c r="Y38" s="742"/>
      <c r="Z38" s="742"/>
      <c r="AA38" s="742"/>
      <c r="AB38" s="742"/>
      <c r="AC38" s="748">
        <f t="shared" si="0"/>
        <v>0</v>
      </c>
      <c r="AD38" s="749">
        <f t="shared" si="3"/>
        <v>0</v>
      </c>
      <c r="AE38" s="400"/>
      <c r="AF38" s="432"/>
      <c r="AG38" s="432"/>
      <c r="AH38" s="434"/>
      <c r="AI38" s="433"/>
    </row>
    <row r="39" spans="1:35" s="436" customFormat="1" ht="12.75">
      <c r="A39" s="433"/>
      <c r="B39" s="434"/>
      <c r="C39" s="431">
        <v>24</v>
      </c>
      <c r="D39" s="745"/>
      <c r="E39" s="741"/>
      <c r="F39" s="746"/>
      <c r="G39" s="741"/>
      <c r="H39" s="742"/>
      <c r="I39" s="742"/>
      <c r="J39" s="742"/>
      <c r="K39" s="742"/>
      <c r="L39" s="742"/>
      <c r="M39" s="742"/>
      <c r="N39" s="742"/>
      <c r="O39" s="742"/>
      <c r="P39" s="742"/>
      <c r="Q39" s="742"/>
      <c r="R39" s="742"/>
      <c r="S39" s="747">
        <f t="shared" si="1"/>
        <v>0</v>
      </c>
      <c r="T39" s="402"/>
      <c r="U39" s="435">
        <f t="shared" si="2"/>
        <v>0</v>
      </c>
      <c r="V39" s="742"/>
      <c r="W39" s="742"/>
      <c r="X39" s="742"/>
      <c r="Y39" s="742"/>
      <c r="Z39" s="742"/>
      <c r="AA39" s="742"/>
      <c r="AB39" s="742"/>
      <c r="AC39" s="748">
        <f t="shared" si="0"/>
        <v>0</v>
      </c>
      <c r="AD39" s="749">
        <f t="shared" si="3"/>
        <v>0</v>
      </c>
      <c r="AE39" s="400"/>
      <c r="AF39" s="432"/>
      <c r="AG39" s="432"/>
      <c r="AH39" s="434"/>
      <c r="AI39" s="433"/>
    </row>
    <row r="40" spans="1:35" s="436" customFormat="1" ht="12.75">
      <c r="A40" s="433"/>
      <c r="B40" s="434"/>
      <c r="C40" s="431">
        <v>25</v>
      </c>
      <c r="D40" s="745"/>
      <c r="E40" s="741"/>
      <c r="F40" s="746"/>
      <c r="G40" s="741"/>
      <c r="H40" s="742"/>
      <c r="I40" s="742"/>
      <c r="J40" s="742"/>
      <c r="K40" s="742"/>
      <c r="L40" s="742"/>
      <c r="M40" s="742"/>
      <c r="N40" s="742"/>
      <c r="O40" s="742"/>
      <c r="P40" s="742"/>
      <c r="Q40" s="742"/>
      <c r="R40" s="742"/>
      <c r="S40" s="747">
        <f t="shared" si="1"/>
        <v>0</v>
      </c>
      <c r="T40" s="402"/>
      <c r="U40" s="435">
        <f t="shared" si="2"/>
        <v>0</v>
      </c>
      <c r="V40" s="742"/>
      <c r="W40" s="742"/>
      <c r="X40" s="742"/>
      <c r="Y40" s="742"/>
      <c r="Z40" s="742"/>
      <c r="AA40" s="742"/>
      <c r="AB40" s="742"/>
      <c r="AC40" s="748">
        <f t="shared" si="0"/>
        <v>0</v>
      </c>
      <c r="AD40" s="749">
        <f t="shared" si="3"/>
        <v>0</v>
      </c>
      <c r="AE40" s="400"/>
      <c r="AF40" s="432"/>
      <c r="AG40" s="432"/>
      <c r="AH40" s="434"/>
      <c r="AI40" s="433"/>
    </row>
    <row r="41" spans="1:35" s="436" customFormat="1" ht="12.75">
      <c r="A41" s="433"/>
      <c r="B41" s="434"/>
      <c r="C41" s="431">
        <v>26</v>
      </c>
      <c r="D41" s="745"/>
      <c r="E41" s="741"/>
      <c r="F41" s="746"/>
      <c r="G41" s="741"/>
      <c r="H41" s="742"/>
      <c r="I41" s="742"/>
      <c r="J41" s="742"/>
      <c r="K41" s="742"/>
      <c r="L41" s="742"/>
      <c r="M41" s="742"/>
      <c r="N41" s="742"/>
      <c r="O41" s="742"/>
      <c r="P41" s="742"/>
      <c r="Q41" s="742"/>
      <c r="R41" s="742"/>
      <c r="S41" s="747">
        <f t="shared" si="1"/>
        <v>0</v>
      </c>
      <c r="T41" s="402"/>
      <c r="U41" s="435">
        <f t="shared" si="2"/>
        <v>0</v>
      </c>
      <c r="V41" s="742"/>
      <c r="W41" s="742"/>
      <c r="X41" s="742"/>
      <c r="Y41" s="742"/>
      <c r="Z41" s="742"/>
      <c r="AA41" s="742"/>
      <c r="AB41" s="742"/>
      <c r="AC41" s="748">
        <f t="shared" si="0"/>
        <v>0</v>
      </c>
      <c r="AD41" s="749">
        <f t="shared" si="3"/>
        <v>0</v>
      </c>
      <c r="AE41" s="400"/>
      <c r="AF41" s="432"/>
      <c r="AG41" s="432"/>
      <c r="AH41" s="434"/>
      <c r="AI41" s="433"/>
    </row>
    <row r="42" spans="1:35" s="436" customFormat="1" ht="12.75">
      <c r="A42" s="433"/>
      <c r="B42" s="434"/>
      <c r="C42" s="431">
        <v>27</v>
      </c>
      <c r="D42" s="745"/>
      <c r="E42" s="741"/>
      <c r="F42" s="746"/>
      <c r="G42" s="741"/>
      <c r="H42" s="742"/>
      <c r="I42" s="742"/>
      <c r="J42" s="742"/>
      <c r="K42" s="742"/>
      <c r="L42" s="742"/>
      <c r="M42" s="742"/>
      <c r="N42" s="742"/>
      <c r="O42" s="742"/>
      <c r="P42" s="742"/>
      <c r="Q42" s="742"/>
      <c r="R42" s="742"/>
      <c r="S42" s="747">
        <f t="shared" si="1"/>
        <v>0</v>
      </c>
      <c r="T42" s="402"/>
      <c r="U42" s="435">
        <f t="shared" si="2"/>
        <v>0</v>
      </c>
      <c r="V42" s="742"/>
      <c r="W42" s="742"/>
      <c r="X42" s="742"/>
      <c r="Y42" s="742"/>
      <c r="Z42" s="742"/>
      <c r="AA42" s="742"/>
      <c r="AB42" s="742"/>
      <c r="AC42" s="748">
        <f t="shared" si="0"/>
        <v>0</v>
      </c>
      <c r="AD42" s="749">
        <f t="shared" si="3"/>
        <v>0</v>
      </c>
      <c r="AE42" s="400"/>
      <c r="AF42" s="432"/>
      <c r="AG42" s="432"/>
      <c r="AH42" s="434"/>
      <c r="AI42" s="433"/>
    </row>
    <row r="43" spans="1:35" s="436" customFormat="1" ht="12.75">
      <c r="A43" s="433"/>
      <c r="B43" s="434"/>
      <c r="C43" s="431">
        <v>28</v>
      </c>
      <c r="D43" s="745"/>
      <c r="E43" s="741"/>
      <c r="F43" s="746"/>
      <c r="G43" s="741"/>
      <c r="H43" s="742"/>
      <c r="I43" s="742"/>
      <c r="J43" s="742"/>
      <c r="K43" s="742"/>
      <c r="L43" s="742"/>
      <c r="M43" s="742"/>
      <c r="N43" s="742"/>
      <c r="O43" s="742"/>
      <c r="P43" s="742"/>
      <c r="Q43" s="742"/>
      <c r="R43" s="742"/>
      <c r="S43" s="747">
        <f t="shared" si="1"/>
        <v>0</v>
      </c>
      <c r="T43" s="402"/>
      <c r="U43" s="435">
        <f t="shared" si="2"/>
        <v>0</v>
      </c>
      <c r="V43" s="742"/>
      <c r="W43" s="742"/>
      <c r="X43" s="742"/>
      <c r="Y43" s="742"/>
      <c r="Z43" s="742"/>
      <c r="AA43" s="742"/>
      <c r="AB43" s="742"/>
      <c r="AC43" s="748">
        <f t="shared" si="0"/>
        <v>0</v>
      </c>
      <c r="AD43" s="749">
        <f t="shared" si="3"/>
        <v>0</v>
      </c>
      <c r="AE43" s="400"/>
      <c r="AF43" s="432"/>
      <c r="AG43" s="432"/>
      <c r="AH43" s="434"/>
      <c r="AI43" s="433"/>
    </row>
    <row r="44" spans="1:35" s="436" customFormat="1" ht="12.75">
      <c r="A44" s="433"/>
      <c r="B44" s="434"/>
      <c r="C44" s="431">
        <v>29</v>
      </c>
      <c r="D44" s="745"/>
      <c r="E44" s="741"/>
      <c r="F44" s="746"/>
      <c r="G44" s="741"/>
      <c r="H44" s="742"/>
      <c r="I44" s="742"/>
      <c r="J44" s="742"/>
      <c r="K44" s="742"/>
      <c r="L44" s="742"/>
      <c r="M44" s="742"/>
      <c r="N44" s="742"/>
      <c r="O44" s="742"/>
      <c r="P44" s="742"/>
      <c r="Q44" s="742"/>
      <c r="R44" s="742"/>
      <c r="S44" s="747">
        <f t="shared" si="1"/>
        <v>0</v>
      </c>
      <c r="T44" s="402"/>
      <c r="U44" s="435">
        <f t="shared" si="2"/>
        <v>0</v>
      </c>
      <c r="V44" s="742"/>
      <c r="W44" s="742"/>
      <c r="X44" s="742"/>
      <c r="Y44" s="742"/>
      <c r="Z44" s="742"/>
      <c r="AA44" s="742"/>
      <c r="AB44" s="742"/>
      <c r="AC44" s="748">
        <f t="shared" si="0"/>
        <v>0</v>
      </c>
      <c r="AD44" s="749">
        <f t="shared" si="3"/>
        <v>0</v>
      </c>
      <c r="AE44" s="400"/>
      <c r="AF44" s="432"/>
      <c r="AG44" s="432"/>
      <c r="AH44" s="434"/>
      <c r="AI44" s="433"/>
    </row>
    <row r="45" spans="1:35" s="436" customFormat="1" ht="12.75">
      <c r="A45" s="433"/>
      <c r="B45" s="434"/>
      <c r="C45" s="431">
        <v>30</v>
      </c>
      <c r="D45" s="745"/>
      <c r="E45" s="741"/>
      <c r="F45" s="746"/>
      <c r="G45" s="741"/>
      <c r="H45" s="742"/>
      <c r="I45" s="742"/>
      <c r="J45" s="742"/>
      <c r="K45" s="742"/>
      <c r="L45" s="742"/>
      <c r="M45" s="742"/>
      <c r="N45" s="742"/>
      <c r="O45" s="742"/>
      <c r="P45" s="742"/>
      <c r="Q45" s="742"/>
      <c r="R45" s="742"/>
      <c r="S45" s="747">
        <f t="shared" si="1"/>
        <v>0</v>
      </c>
      <c r="T45" s="402"/>
      <c r="U45" s="435">
        <f t="shared" si="2"/>
        <v>0</v>
      </c>
      <c r="V45" s="742"/>
      <c r="W45" s="742"/>
      <c r="X45" s="742"/>
      <c r="Y45" s="742"/>
      <c r="Z45" s="742"/>
      <c r="AA45" s="742"/>
      <c r="AB45" s="742"/>
      <c r="AC45" s="748">
        <f t="shared" si="0"/>
        <v>0</v>
      </c>
      <c r="AD45" s="749">
        <f t="shared" si="3"/>
        <v>0</v>
      </c>
      <c r="AE45" s="400"/>
      <c r="AF45" s="432"/>
      <c r="AG45" s="432"/>
      <c r="AH45" s="434"/>
      <c r="AI45" s="433"/>
    </row>
    <row r="46" spans="1:35" s="436" customFormat="1" ht="12.75">
      <c r="A46" s="433"/>
      <c r="B46" s="434"/>
      <c r="C46" s="431">
        <v>31</v>
      </c>
      <c r="D46" s="745"/>
      <c r="E46" s="741"/>
      <c r="F46" s="746"/>
      <c r="G46" s="741"/>
      <c r="H46" s="742"/>
      <c r="I46" s="742"/>
      <c r="J46" s="742"/>
      <c r="K46" s="742"/>
      <c r="L46" s="742"/>
      <c r="M46" s="742"/>
      <c r="N46" s="742"/>
      <c r="O46" s="742"/>
      <c r="P46" s="742"/>
      <c r="Q46" s="742"/>
      <c r="R46" s="742"/>
      <c r="S46" s="747">
        <f t="shared" si="1"/>
        <v>0</v>
      </c>
      <c r="T46" s="402"/>
      <c r="U46" s="435">
        <f t="shared" si="2"/>
        <v>0</v>
      </c>
      <c r="V46" s="742"/>
      <c r="W46" s="742"/>
      <c r="X46" s="742"/>
      <c r="Y46" s="742"/>
      <c r="Z46" s="742"/>
      <c r="AA46" s="742"/>
      <c r="AB46" s="742"/>
      <c r="AC46" s="748">
        <f t="shared" si="0"/>
        <v>0</v>
      </c>
      <c r="AD46" s="749">
        <f t="shared" si="3"/>
        <v>0</v>
      </c>
      <c r="AE46" s="400"/>
      <c r="AF46" s="432"/>
      <c r="AG46" s="432"/>
      <c r="AH46" s="434"/>
      <c r="AI46" s="433"/>
    </row>
    <row r="47" spans="1:35" s="436" customFormat="1" ht="12.75">
      <c r="A47" s="433"/>
      <c r="B47" s="434"/>
      <c r="C47" s="431">
        <v>32</v>
      </c>
      <c r="D47" s="745" t="b">
        <v>1</v>
      </c>
      <c r="E47" s="741"/>
      <c r="F47" s="746"/>
      <c r="G47" s="741"/>
      <c r="H47" s="742"/>
      <c r="I47" s="742"/>
      <c r="J47" s="742"/>
      <c r="K47" s="742"/>
      <c r="L47" s="742"/>
      <c r="M47" s="742"/>
      <c r="N47" s="742"/>
      <c r="O47" s="742"/>
      <c r="P47" s="742"/>
      <c r="Q47" s="742"/>
      <c r="R47" s="742"/>
      <c r="S47" s="747">
        <f t="shared" si="1"/>
        <v>0</v>
      </c>
      <c r="T47" s="402"/>
      <c r="U47" s="435">
        <f t="shared" si="2"/>
        <v>0</v>
      </c>
      <c r="V47" s="742"/>
      <c r="W47" s="742"/>
      <c r="X47" s="742"/>
      <c r="Y47" s="742"/>
      <c r="Z47" s="742"/>
      <c r="AA47" s="742"/>
      <c r="AB47" s="742"/>
      <c r="AC47" s="748">
        <f t="shared" si="0"/>
        <v>0</v>
      </c>
      <c r="AD47" s="749">
        <f t="shared" si="3"/>
        <v>0</v>
      </c>
      <c r="AE47" s="400"/>
      <c r="AF47" s="432"/>
      <c r="AG47" s="432"/>
      <c r="AH47" s="434"/>
      <c r="AI47" s="433"/>
    </row>
    <row r="48" spans="1:35" s="436" customFormat="1" ht="12.75">
      <c r="A48" s="433"/>
      <c r="B48" s="434"/>
      <c r="C48" s="431">
        <v>33</v>
      </c>
      <c r="D48" s="745" t="b">
        <v>1</v>
      </c>
      <c r="E48" s="741"/>
      <c r="F48" s="746"/>
      <c r="G48" s="741"/>
      <c r="H48" s="742"/>
      <c r="I48" s="742"/>
      <c r="J48" s="742"/>
      <c r="K48" s="742"/>
      <c r="L48" s="742"/>
      <c r="M48" s="742"/>
      <c r="N48" s="742"/>
      <c r="O48" s="742"/>
      <c r="P48" s="742"/>
      <c r="Q48" s="742"/>
      <c r="R48" s="742"/>
      <c r="S48" s="747">
        <f t="shared" si="1"/>
        <v>0</v>
      </c>
      <c r="T48" s="402"/>
      <c r="U48" s="435">
        <f t="shared" si="2"/>
        <v>0</v>
      </c>
      <c r="V48" s="742"/>
      <c r="W48" s="742"/>
      <c r="X48" s="742"/>
      <c r="Y48" s="742"/>
      <c r="Z48" s="742"/>
      <c r="AA48" s="742"/>
      <c r="AB48" s="742"/>
      <c r="AC48" s="748">
        <f>Z48+AA48-AB48</f>
        <v>0</v>
      </c>
      <c r="AD48" s="749">
        <f t="shared" si="3"/>
        <v>0</v>
      </c>
      <c r="AE48" s="400"/>
      <c r="AF48" s="432"/>
      <c r="AG48" s="432"/>
      <c r="AH48" s="434"/>
      <c r="AI48" s="433"/>
    </row>
    <row r="49" spans="1:35" s="436" customFormat="1" ht="12.75">
      <c r="A49" s="433"/>
      <c r="B49" s="434"/>
      <c r="C49" s="431">
        <v>34</v>
      </c>
      <c r="D49" s="745"/>
      <c r="E49" s="741"/>
      <c r="F49" s="746"/>
      <c r="G49" s="741"/>
      <c r="H49" s="742"/>
      <c r="I49" s="742"/>
      <c r="J49" s="742"/>
      <c r="K49" s="742"/>
      <c r="L49" s="742"/>
      <c r="M49" s="742"/>
      <c r="N49" s="742"/>
      <c r="O49" s="742"/>
      <c r="P49" s="742"/>
      <c r="Q49" s="742"/>
      <c r="R49" s="742"/>
      <c r="S49" s="747">
        <f t="shared" si="1"/>
        <v>0</v>
      </c>
      <c r="T49" s="402"/>
      <c r="U49" s="435">
        <f t="shared" si="2"/>
        <v>0</v>
      </c>
      <c r="V49" s="742"/>
      <c r="W49" s="742"/>
      <c r="X49" s="742"/>
      <c r="Y49" s="742"/>
      <c r="Z49" s="742"/>
      <c r="AA49" s="742"/>
      <c r="AB49" s="742"/>
      <c r="AC49" s="748">
        <f t="shared" si="0"/>
        <v>0</v>
      </c>
      <c r="AD49" s="749">
        <f t="shared" si="3"/>
        <v>0</v>
      </c>
      <c r="AE49" s="400"/>
      <c r="AF49" s="432"/>
      <c r="AG49" s="432"/>
      <c r="AH49" s="434"/>
      <c r="AI49" s="433"/>
    </row>
    <row r="50" spans="1:35" s="406" customFormat="1" ht="12.75">
      <c r="A50" s="399"/>
      <c r="B50" s="400"/>
      <c r="C50" s="1054" t="s">
        <v>746</v>
      </c>
      <c r="D50" s="1055"/>
      <c r="E50" s="1056"/>
      <c r="F50" s="1057"/>
      <c r="G50" s="1056"/>
      <c r="H50" s="1057"/>
      <c r="I50" s="1058">
        <f>SUMIF($D$16:$D$49,TRUE,I16:I49)</f>
        <v>0</v>
      </c>
      <c r="J50" s="1059"/>
      <c r="K50" s="1058">
        <f>SUMIF($D$16:$D$49,TRUE,K16:K49)</f>
        <v>0</v>
      </c>
      <c r="L50" s="1058">
        <f aca="true" t="shared" si="4" ref="L50:R50">SUMIF($D$16:$D$49,TRUE,L16:L49)</f>
        <v>0</v>
      </c>
      <c r="M50" s="1058">
        <f t="shared" si="4"/>
        <v>0</v>
      </c>
      <c r="N50" s="1058">
        <f t="shared" si="4"/>
        <v>0</v>
      </c>
      <c r="O50" s="1058">
        <f t="shared" si="4"/>
        <v>0</v>
      </c>
      <c r="P50" s="1058">
        <f t="shared" si="4"/>
        <v>0</v>
      </c>
      <c r="Q50" s="1058">
        <f t="shared" si="4"/>
        <v>0</v>
      </c>
      <c r="R50" s="1058">
        <f t="shared" si="4"/>
        <v>0</v>
      </c>
      <c r="S50" s="1060">
        <f>SUMIF($D$16:$D$49,TRUE,S16:S49)</f>
        <v>0</v>
      </c>
      <c r="T50" s="402"/>
      <c r="U50" s="1061">
        <f aca="true" t="shared" si="5" ref="U50:AC50">SUMIF($D$16:$D$49,TRUE,U16:U49)</f>
        <v>0</v>
      </c>
      <c r="V50" s="1058">
        <f>SUMIF($D$16:$D$49,TRUE,V16:V49)</f>
        <v>0</v>
      </c>
      <c r="W50" s="1058">
        <f t="shared" si="5"/>
        <v>0</v>
      </c>
      <c r="X50" s="1058">
        <f t="shared" si="5"/>
        <v>0</v>
      </c>
      <c r="Y50" s="1058">
        <f t="shared" si="5"/>
        <v>0</v>
      </c>
      <c r="Z50" s="1058">
        <f>SUMIF($D$16:$D$49,TRUE,Z16:Z49)</f>
        <v>0</v>
      </c>
      <c r="AA50" s="1058">
        <f>SUMIF($D$16:$D$49,TRUE,AA16:AA49)</f>
        <v>0</v>
      </c>
      <c r="AB50" s="1058">
        <f t="shared" si="5"/>
        <v>0</v>
      </c>
      <c r="AC50" s="1058">
        <f t="shared" si="5"/>
        <v>0</v>
      </c>
      <c r="AD50" s="1060">
        <f>SUMIF($D$16:$D$49,TRUE,AD16:AD49)</f>
        <v>0</v>
      </c>
      <c r="AE50" s="437"/>
      <c r="AF50" s="1062">
        <f>SUMIF($D$16:$D$49,TRUE,AF16:AF49)</f>
        <v>0</v>
      </c>
      <c r="AG50" s="1062">
        <f>SUMIF($D$16:$D$49,TRUE,AG16:AG49)</f>
        <v>0</v>
      </c>
      <c r="AH50" s="438"/>
      <c r="AI50" s="439"/>
    </row>
    <row r="51" spans="1:35" ht="15.75" thickBot="1">
      <c r="A51" s="396"/>
      <c r="B51" s="36"/>
      <c r="C51" s="440" t="s">
        <v>501</v>
      </c>
      <c r="D51" s="1063"/>
      <c r="E51" s="1064"/>
      <c r="F51" s="1063"/>
      <c r="G51" s="1064"/>
      <c r="H51" s="1063"/>
      <c r="I51" s="441">
        <f>SUM(I16:I49)</f>
        <v>0</v>
      </c>
      <c r="J51" s="1065"/>
      <c r="K51" s="441">
        <f>SUM(K16:K49)</f>
        <v>0</v>
      </c>
      <c r="L51" s="441">
        <f aca="true" t="shared" si="6" ref="L51:R51">SUM(L16:L49)</f>
        <v>0</v>
      </c>
      <c r="M51" s="441">
        <f t="shared" si="6"/>
        <v>0</v>
      </c>
      <c r="N51" s="441">
        <f t="shared" si="6"/>
        <v>0</v>
      </c>
      <c r="O51" s="441">
        <f t="shared" si="6"/>
        <v>0</v>
      </c>
      <c r="P51" s="441">
        <f t="shared" si="6"/>
        <v>0</v>
      </c>
      <c r="Q51" s="441">
        <f t="shared" si="6"/>
        <v>0</v>
      </c>
      <c r="R51" s="441">
        <f t="shared" si="6"/>
        <v>0</v>
      </c>
      <c r="S51" s="442">
        <f>SUM(S16:S49)</f>
        <v>0</v>
      </c>
      <c r="T51" s="402"/>
      <c r="U51" s="443">
        <f aca="true" t="shared" si="7" ref="U51:AC51">SUM(U16:U49)</f>
        <v>0</v>
      </c>
      <c r="V51" s="441">
        <f>SUM(V16:V49)</f>
        <v>0</v>
      </c>
      <c r="W51" s="441">
        <f t="shared" si="7"/>
        <v>0</v>
      </c>
      <c r="X51" s="441">
        <f t="shared" si="7"/>
        <v>0</v>
      </c>
      <c r="Y51" s="441">
        <f t="shared" si="7"/>
        <v>0</v>
      </c>
      <c r="Z51" s="441">
        <f>SUM(Z16:Z49)</f>
        <v>0</v>
      </c>
      <c r="AA51" s="441">
        <f>SUM(AA16:AA49)</f>
        <v>0</v>
      </c>
      <c r="AB51" s="441">
        <f t="shared" si="7"/>
        <v>0</v>
      </c>
      <c r="AC51" s="441">
        <f t="shared" si="7"/>
        <v>0</v>
      </c>
      <c r="AD51" s="442">
        <f>SUM(AD16:AD49)</f>
        <v>0</v>
      </c>
      <c r="AE51" s="444"/>
      <c r="AF51" s="445">
        <f>SUM(AF16:AF49)</f>
        <v>0</v>
      </c>
      <c r="AG51" s="445">
        <f>SUM(AG16:AG49)</f>
        <v>0</v>
      </c>
      <c r="AH51" s="446"/>
      <c r="AI51" s="447"/>
    </row>
    <row r="52" spans="1:35" s="406" customFormat="1" ht="15">
      <c r="A52" s="399"/>
      <c r="B52" s="400"/>
      <c r="C52" s="448"/>
      <c r="D52" s="448"/>
      <c r="E52" s="449"/>
      <c r="F52" s="450"/>
      <c r="G52" s="410"/>
      <c r="H52" s="450"/>
      <c r="I52" s="450"/>
      <c r="J52" s="400"/>
      <c r="K52" s="400"/>
      <c r="L52" s="400"/>
      <c r="M52" s="400"/>
      <c r="N52" s="400"/>
      <c r="O52" s="400"/>
      <c r="P52" s="400"/>
      <c r="Q52" s="400"/>
      <c r="R52" s="400"/>
      <c r="S52" s="400"/>
      <c r="T52" s="402"/>
      <c r="U52" s="451"/>
      <c r="V52" s="452"/>
      <c r="W52" s="448"/>
      <c r="X52" s="448"/>
      <c r="Y52" s="448"/>
      <c r="Z52" s="448"/>
      <c r="AA52" s="448"/>
      <c r="AB52" s="448"/>
      <c r="AC52" s="448"/>
      <c r="AD52" s="453"/>
      <c r="AE52" s="400"/>
      <c r="AF52" s="400"/>
      <c r="AG52" s="400"/>
      <c r="AH52" s="400"/>
      <c r="AI52" s="399"/>
    </row>
    <row r="53" spans="1:35" s="406" customFormat="1" ht="12.75">
      <c r="A53" s="399"/>
      <c r="B53" s="400"/>
      <c r="C53" s="400"/>
      <c r="D53" s="454"/>
      <c r="E53" s="455" t="s">
        <v>747</v>
      </c>
      <c r="F53" s="400"/>
      <c r="G53" s="456"/>
      <c r="H53" s="400"/>
      <c r="I53" s="400"/>
      <c r="J53" s="400"/>
      <c r="K53" s="400"/>
      <c r="L53" s="400"/>
      <c r="M53" s="400"/>
      <c r="N53" s="400"/>
      <c r="O53" s="400"/>
      <c r="P53" s="400"/>
      <c r="Q53" s="400"/>
      <c r="R53" s="400"/>
      <c r="S53" s="400"/>
      <c r="T53" s="402"/>
      <c r="U53" s="457"/>
      <c r="V53" s="452"/>
      <c r="W53" s="402"/>
      <c r="X53" s="458"/>
      <c r="Y53" s="458"/>
      <c r="Z53" s="458"/>
      <c r="AA53" s="458"/>
      <c r="AB53" s="459"/>
      <c r="AC53" s="458"/>
      <c r="AD53" s="453"/>
      <c r="AE53" s="400"/>
      <c r="AF53" s="400"/>
      <c r="AG53" s="400"/>
      <c r="AH53" s="400"/>
      <c r="AI53" s="399"/>
    </row>
    <row r="54" spans="1:35" s="406" customFormat="1" ht="12.75">
      <c r="A54" s="399"/>
      <c r="B54" s="400"/>
      <c r="C54" s="400"/>
      <c r="D54" s="453"/>
      <c r="E54" s="460" t="s">
        <v>748</v>
      </c>
      <c r="F54" s="400"/>
      <c r="G54" s="456"/>
      <c r="H54" s="400"/>
      <c r="I54" s="400"/>
      <c r="J54" s="400"/>
      <c r="K54" s="400"/>
      <c r="L54" s="400"/>
      <c r="M54" s="400"/>
      <c r="N54" s="400"/>
      <c r="O54" s="400"/>
      <c r="P54" s="400"/>
      <c r="Q54" s="400"/>
      <c r="R54" s="400"/>
      <c r="S54" s="400"/>
      <c r="T54" s="402"/>
      <c r="U54" s="457"/>
      <c r="V54" s="461"/>
      <c r="W54" s="461"/>
      <c r="X54" s="458"/>
      <c r="Y54" s="458"/>
      <c r="Z54" s="458"/>
      <c r="AA54" s="458"/>
      <c r="AB54" s="458"/>
      <c r="AC54" s="458"/>
      <c r="AD54" s="453"/>
      <c r="AE54" s="400"/>
      <c r="AF54" s="400"/>
      <c r="AG54" s="400"/>
      <c r="AH54" s="400"/>
      <c r="AI54" s="399"/>
    </row>
    <row r="55" spans="1:35" ht="15">
      <c r="A55" s="396"/>
      <c r="B55" s="36"/>
      <c r="C55" s="36"/>
      <c r="D55" s="36"/>
      <c r="E55" s="460"/>
      <c r="F55" s="36"/>
      <c r="G55" s="398"/>
      <c r="H55" s="36"/>
      <c r="I55" s="36"/>
      <c r="J55" s="36"/>
      <c r="K55" s="36"/>
      <c r="L55" s="36"/>
      <c r="M55" s="36"/>
      <c r="N55" s="36"/>
      <c r="O55" s="36"/>
      <c r="P55" s="36"/>
      <c r="Q55" s="36"/>
      <c r="R55" s="36"/>
      <c r="S55" s="36"/>
      <c r="T55" s="402"/>
      <c r="U55" s="462"/>
      <c r="V55" s="452"/>
      <c r="W55" s="36"/>
      <c r="X55" s="36"/>
      <c r="Y55" s="36"/>
      <c r="Z55" s="36"/>
      <c r="AA55" s="36"/>
      <c r="AB55" s="36"/>
      <c r="AC55" s="36"/>
      <c r="AD55" s="36"/>
      <c r="AE55" s="36"/>
      <c r="AF55" s="463"/>
      <c r="AG55" s="463"/>
      <c r="AH55" s="36"/>
      <c r="AI55" s="396"/>
    </row>
    <row r="56" spans="1:35" ht="15">
      <c r="A56" s="396"/>
      <c r="B56" s="36"/>
      <c r="C56" s="464"/>
      <c r="D56" s="464"/>
      <c r="E56" s="465"/>
      <c r="F56" s="464"/>
      <c r="G56" s="465"/>
      <c r="H56" s="464"/>
      <c r="I56" s="464"/>
      <c r="J56" s="464"/>
      <c r="K56" s="464"/>
      <c r="L56" s="464"/>
      <c r="M56" s="464"/>
      <c r="N56" s="464"/>
      <c r="O56" s="464"/>
      <c r="P56" s="464"/>
      <c r="Q56" s="464"/>
      <c r="R56" s="464"/>
      <c r="S56" s="464"/>
      <c r="T56" s="402"/>
      <c r="U56" s="464"/>
      <c r="V56" s="464"/>
      <c r="W56" s="464"/>
      <c r="X56" s="464"/>
      <c r="Y56" s="464"/>
      <c r="Z56" s="464"/>
      <c r="AA56" s="464"/>
      <c r="AB56" s="464"/>
      <c r="AC56" s="464"/>
      <c r="AD56" s="464"/>
      <c r="AE56" s="464"/>
      <c r="AF56" s="36"/>
      <c r="AG56" s="36"/>
      <c r="AH56" s="36"/>
      <c r="AI56" s="396"/>
    </row>
    <row r="57" spans="1:35" ht="15">
      <c r="A57" s="396"/>
      <c r="B57" s="396"/>
      <c r="C57" s="396"/>
      <c r="D57" s="396"/>
      <c r="E57" s="397"/>
      <c r="F57" s="396"/>
      <c r="G57" s="397"/>
      <c r="H57" s="396"/>
      <c r="I57" s="396"/>
      <c r="J57" s="396"/>
      <c r="K57" s="396"/>
      <c r="L57" s="396"/>
      <c r="M57" s="396"/>
      <c r="N57" s="396"/>
      <c r="O57" s="396"/>
      <c r="P57" s="396"/>
      <c r="Q57" s="396"/>
      <c r="R57" s="396"/>
      <c r="S57" s="396"/>
      <c r="T57" s="466"/>
      <c r="U57" s="396"/>
      <c r="V57" s="396"/>
      <c r="W57" s="396"/>
      <c r="X57" s="396"/>
      <c r="Y57" s="396"/>
      <c r="Z57" s="396"/>
      <c r="AA57" s="396"/>
      <c r="AB57" s="396"/>
      <c r="AC57" s="396"/>
      <c r="AD57" s="396"/>
      <c r="AE57" s="396"/>
      <c r="AF57" s="396"/>
      <c r="AG57" s="396"/>
      <c r="AH57" s="396"/>
      <c r="AI57" s="396"/>
    </row>
    <row r="58" spans="1:35" ht="15">
      <c r="A58" s="396"/>
      <c r="B58" s="396"/>
      <c r="C58" s="396"/>
      <c r="D58" s="396"/>
      <c r="E58" s="397"/>
      <c r="F58" s="396"/>
      <c r="G58" s="397"/>
      <c r="H58" s="396"/>
      <c r="I58" s="396"/>
      <c r="J58" s="396"/>
      <c r="K58" s="396"/>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row>
  </sheetData>
  <mergeCells count="2">
    <mergeCell ref="D4:F4"/>
    <mergeCell ref="D5:F5"/>
  </mergeCells>
  <printOptions/>
  <pageMargins left="0.7" right="0.7" top="0.75" bottom="0.75" header="0.3" footer="0.3"/>
  <pageSetup fitToHeight="0" fitToWidth="1" horizontalDpi="600" verticalDpi="600" orientation="landscape" paperSize="9" scale="3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78678-B7B6-45F6-A759-FBD929F6ED4F}">
  <sheetPr>
    <tabColor theme="6" tint="-0.4999699890613556"/>
  </sheetPr>
  <dimension ref="A1:A1"/>
  <sheetViews>
    <sheetView showGridLines="0" view="pageBreakPreview" zoomScale="60" workbookViewId="0" topLeftCell="A1"/>
  </sheetViews>
  <sheetFormatPr defaultColWidth="9.140625" defaultRowHeight="15"/>
  <cols>
    <col min="1" max="16384" width="9.140625" style="660" customWidth="1"/>
  </cols>
  <sheetData/>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1C545-B5C6-42BA-B9C8-AE462B88B122}">
  <sheetPr>
    <pageSetUpPr fitToPage="1"/>
  </sheetPr>
  <dimension ref="A1:R14"/>
  <sheetViews>
    <sheetView view="pageBreakPreview" zoomScale="60" workbookViewId="0" topLeftCell="A1"/>
  </sheetViews>
  <sheetFormatPr defaultColWidth="8.8515625" defaultRowHeight="15"/>
  <cols>
    <col min="1" max="1" width="17.28125" style="0" customWidth="1"/>
    <col min="2" max="2" width="12.8515625" style="0" customWidth="1"/>
    <col min="8" max="8" width="12.28125" style="0" customWidth="1"/>
    <col min="9" max="9" width="10.421875" style="0" customWidth="1"/>
    <col min="13" max="14" width="14.7109375" style="0" customWidth="1"/>
    <col min="15" max="15" width="15.140625" style="0" customWidth="1"/>
    <col min="16" max="16" width="13.421875" style="0" customWidth="1"/>
    <col min="17" max="17" width="14.28125" style="0" customWidth="1"/>
    <col min="18" max="18" width="14.421875" style="0" customWidth="1"/>
  </cols>
  <sheetData>
    <row r="1" spans="1:18" ht="17.25" thickBot="1">
      <c r="A1" s="716" t="s">
        <v>749</v>
      </c>
      <c r="B1" s="690"/>
      <c r="C1" s="691"/>
      <c r="D1" s="730"/>
      <c r="E1" s="733"/>
      <c r="F1" s="733"/>
      <c r="G1" s="733"/>
      <c r="H1" s="733"/>
      <c r="I1" s="733"/>
      <c r="J1" s="733"/>
      <c r="K1" s="733"/>
      <c r="L1" s="733"/>
      <c r="M1" s="733"/>
      <c r="N1" s="733"/>
      <c r="O1" s="733"/>
      <c r="P1" s="733"/>
      <c r="Q1" s="733"/>
      <c r="R1" s="733"/>
    </row>
    <row r="2" spans="1:18" ht="16.5">
      <c r="A2" s="717" t="s">
        <v>667</v>
      </c>
      <c r="B2" s="958"/>
      <c r="C2" s="958"/>
      <c r="D2" s="959"/>
      <c r="E2" s="733"/>
      <c r="F2" s="733"/>
      <c r="G2" s="733"/>
      <c r="H2" s="733"/>
      <c r="I2" s="733"/>
      <c r="J2" s="733"/>
      <c r="K2" s="733"/>
      <c r="L2" s="733"/>
      <c r="M2" s="733"/>
      <c r="N2" s="733"/>
      <c r="O2" s="733"/>
      <c r="P2" s="733"/>
      <c r="Q2" s="733"/>
      <c r="R2" s="733"/>
    </row>
    <row r="3" spans="1:18" ht="16.5">
      <c r="A3" s="663" t="s">
        <v>668</v>
      </c>
      <c r="B3" s="960"/>
      <c r="C3" s="960"/>
      <c r="D3" s="961"/>
      <c r="E3" s="733"/>
      <c r="F3" s="733"/>
      <c r="G3" s="733"/>
      <c r="H3" s="733"/>
      <c r="I3" s="733"/>
      <c r="J3" s="733"/>
      <c r="K3" s="733"/>
      <c r="L3" s="733"/>
      <c r="M3" s="733"/>
      <c r="N3" s="733"/>
      <c r="O3" s="733"/>
      <c r="P3" s="733"/>
      <c r="Q3" s="733"/>
      <c r="R3" s="733"/>
    </row>
    <row r="4" spans="1:18" ht="17.25" thickBot="1">
      <c r="A4" s="407" t="s">
        <v>669</v>
      </c>
      <c r="B4" s="658"/>
      <c r="C4" s="658"/>
      <c r="D4" s="659"/>
      <c r="E4" s="733"/>
      <c r="F4" s="733"/>
      <c r="G4" s="733"/>
      <c r="H4" s="733"/>
      <c r="I4" s="733"/>
      <c r="J4" s="733"/>
      <c r="K4" s="733"/>
      <c r="L4" s="733"/>
      <c r="M4" s="733"/>
      <c r="N4" s="733"/>
      <c r="O4" s="733"/>
      <c r="P4" s="733"/>
      <c r="Q4" s="733"/>
      <c r="R4" s="733"/>
    </row>
    <row r="5" spans="1:18" ht="16.5">
      <c r="A5" s="733"/>
      <c r="B5" s="733"/>
      <c r="C5" s="733"/>
      <c r="D5" s="733"/>
      <c r="E5" s="733"/>
      <c r="F5" s="733"/>
      <c r="G5" s="733"/>
      <c r="H5" s="733"/>
      <c r="I5" s="733"/>
      <c r="J5" s="733"/>
      <c r="K5" s="733"/>
      <c r="L5" s="733"/>
      <c r="M5" s="733"/>
      <c r="N5" s="733"/>
      <c r="O5" s="733"/>
      <c r="P5" s="733"/>
      <c r="Q5" s="733"/>
      <c r="R5" s="733"/>
    </row>
    <row r="6" spans="1:18" ht="16.5">
      <c r="A6" s="1066" t="s">
        <v>750</v>
      </c>
      <c r="B6" s="1066" t="s">
        <v>751</v>
      </c>
      <c r="C6" s="1066" t="s">
        <v>752</v>
      </c>
      <c r="D6" s="1067" t="s">
        <v>753</v>
      </c>
      <c r="E6" s="1066" t="s">
        <v>754</v>
      </c>
      <c r="F6" s="1066" t="s">
        <v>755</v>
      </c>
      <c r="G6" s="1066" t="s">
        <v>756</v>
      </c>
      <c r="H6" s="1066" t="s">
        <v>757</v>
      </c>
      <c r="I6" s="1066" t="s">
        <v>758</v>
      </c>
      <c r="J6" s="1066" t="s">
        <v>759</v>
      </c>
      <c r="K6" s="1066" t="s">
        <v>760</v>
      </c>
      <c r="L6" s="1066" t="s">
        <v>761</v>
      </c>
      <c r="M6" s="1066" t="s">
        <v>762</v>
      </c>
      <c r="N6" s="1066" t="s">
        <v>763</v>
      </c>
      <c r="O6" s="1066" t="s">
        <v>764</v>
      </c>
      <c r="P6" s="1066" t="s">
        <v>765</v>
      </c>
      <c r="Q6" s="1066" t="s">
        <v>766</v>
      </c>
      <c r="R6" s="1066" t="s">
        <v>767</v>
      </c>
    </row>
    <row r="7" spans="1:18" ht="33">
      <c r="A7" s="1066"/>
      <c r="B7" s="1066"/>
      <c r="C7" s="1066"/>
      <c r="D7" s="1067" t="s">
        <v>768</v>
      </c>
      <c r="E7" s="1066"/>
      <c r="F7" s="1066"/>
      <c r="G7" s="1066"/>
      <c r="H7" s="1066"/>
      <c r="I7" s="1066"/>
      <c r="J7" s="1066"/>
      <c r="K7" s="1066"/>
      <c r="L7" s="1066"/>
      <c r="M7" s="1066"/>
      <c r="N7" s="1066"/>
      <c r="O7" s="1066"/>
      <c r="P7" s="1066"/>
      <c r="Q7" s="1066"/>
      <c r="R7" s="1066"/>
    </row>
    <row r="8" spans="1:18" ht="16.5">
      <c r="A8" s="732"/>
      <c r="B8" s="732"/>
      <c r="C8" s="732"/>
      <c r="D8" s="732"/>
      <c r="E8" s="732"/>
      <c r="F8" s="732"/>
      <c r="G8" s="732"/>
      <c r="H8" s="732"/>
      <c r="I8" s="732"/>
      <c r="J8" s="732"/>
      <c r="K8" s="732"/>
      <c r="L8" s="732"/>
      <c r="M8" s="732"/>
      <c r="N8" s="732"/>
      <c r="O8" s="732"/>
      <c r="P8" s="732"/>
      <c r="Q8" s="732"/>
      <c r="R8" s="732"/>
    </row>
    <row r="9" spans="1:18" ht="16.5">
      <c r="A9" s="732"/>
      <c r="B9" s="732"/>
      <c r="C9" s="732"/>
      <c r="D9" s="732"/>
      <c r="E9" s="732"/>
      <c r="F9" s="732"/>
      <c r="G9" s="732"/>
      <c r="H9" s="732"/>
      <c r="I9" s="732"/>
      <c r="J9" s="732"/>
      <c r="K9" s="732"/>
      <c r="L9" s="732"/>
      <c r="M9" s="732"/>
      <c r="N9" s="732"/>
      <c r="O9" s="732"/>
      <c r="P9" s="732"/>
      <c r="Q9" s="732"/>
      <c r="R9" s="732"/>
    </row>
    <row r="10" spans="1:18" ht="16.5">
      <c r="A10" s="732"/>
      <c r="B10" s="732"/>
      <c r="C10" s="732"/>
      <c r="D10" s="732"/>
      <c r="E10" s="732"/>
      <c r="F10" s="732"/>
      <c r="G10" s="732"/>
      <c r="H10" s="732"/>
      <c r="I10" s="732"/>
      <c r="J10" s="732"/>
      <c r="K10" s="732"/>
      <c r="L10" s="732"/>
      <c r="M10" s="732"/>
      <c r="N10" s="732"/>
      <c r="O10" s="732"/>
      <c r="P10" s="732"/>
      <c r="Q10" s="732"/>
      <c r="R10" s="732"/>
    </row>
    <row r="11" spans="1:18" ht="16.5">
      <c r="A11" s="732"/>
      <c r="B11" s="732"/>
      <c r="C11" s="732"/>
      <c r="D11" s="732"/>
      <c r="E11" s="732"/>
      <c r="F11" s="732"/>
      <c r="G11" s="732"/>
      <c r="H11" s="732"/>
      <c r="I11" s="732"/>
      <c r="J11" s="732"/>
      <c r="K11" s="732"/>
      <c r="L11" s="732"/>
      <c r="M11" s="732"/>
      <c r="N11" s="732"/>
      <c r="O11" s="732"/>
      <c r="P11" s="732"/>
      <c r="Q11" s="732"/>
      <c r="R11" s="732"/>
    </row>
    <row r="12" spans="1:18" ht="16.5">
      <c r="A12" s="732"/>
      <c r="B12" s="732"/>
      <c r="C12" s="732"/>
      <c r="D12" s="732"/>
      <c r="E12" s="732"/>
      <c r="F12" s="732"/>
      <c r="G12" s="732"/>
      <c r="H12" s="732"/>
      <c r="I12" s="732"/>
      <c r="J12" s="732"/>
      <c r="K12" s="732"/>
      <c r="L12" s="732"/>
      <c r="M12" s="732"/>
      <c r="N12" s="732"/>
      <c r="O12" s="732"/>
      <c r="P12" s="732"/>
      <c r="Q12" s="732"/>
      <c r="R12" s="732"/>
    </row>
    <row r="13" spans="1:18" ht="16.5">
      <c r="A13" s="732"/>
      <c r="B13" s="732"/>
      <c r="C13" s="732"/>
      <c r="D13" s="732"/>
      <c r="E13" s="732"/>
      <c r="F13" s="732"/>
      <c r="G13" s="732"/>
      <c r="H13" s="732"/>
      <c r="I13" s="732"/>
      <c r="J13" s="732"/>
      <c r="K13" s="732"/>
      <c r="L13" s="732"/>
      <c r="M13" s="732"/>
      <c r="N13" s="732"/>
      <c r="O13" s="732"/>
      <c r="P13" s="732"/>
      <c r="Q13" s="732"/>
      <c r="R13" s="732"/>
    </row>
    <row r="14" spans="1:18" ht="17.25" thickBot="1">
      <c r="A14" s="734" t="s">
        <v>290</v>
      </c>
      <c r="B14" s="734"/>
      <c r="C14" s="734"/>
      <c r="D14" s="734"/>
      <c r="E14" s="734"/>
      <c r="F14" s="734"/>
      <c r="G14" s="734"/>
      <c r="H14" s="734"/>
      <c r="I14" s="734"/>
      <c r="J14" s="734"/>
      <c r="K14" s="734"/>
      <c r="L14" s="734"/>
      <c r="M14" s="734"/>
      <c r="N14" s="734"/>
      <c r="O14" s="734"/>
      <c r="P14" s="734"/>
      <c r="Q14" s="734"/>
      <c r="R14" s="734"/>
    </row>
    <row r="15" ht="15.75" thickTop="1"/>
  </sheetData>
  <mergeCells count="19">
    <mergeCell ref="K6:K7"/>
    <mergeCell ref="L6:L7"/>
    <mergeCell ref="M6:M7"/>
    <mergeCell ref="A6:A7"/>
    <mergeCell ref="B6:B7"/>
    <mergeCell ref="C6:C7"/>
    <mergeCell ref="E6:E7"/>
    <mergeCell ref="F6:F7"/>
    <mergeCell ref="G6:G7"/>
    <mergeCell ref="B2:D2"/>
    <mergeCell ref="B3:D3"/>
    <mergeCell ref="H6:H7"/>
    <mergeCell ref="I6:I7"/>
    <mergeCell ref="J6:J7"/>
    <mergeCell ref="N6:N7"/>
    <mergeCell ref="O6:O7"/>
    <mergeCell ref="P6:P7"/>
    <mergeCell ref="Q6:Q7"/>
    <mergeCell ref="R6:R7"/>
  </mergeCells>
  <printOptions/>
  <pageMargins left="0.7" right="0.7" top="0.75" bottom="0.75" header="0.3" footer="0.3"/>
  <pageSetup fitToHeight="0" fitToWidth="1" horizontalDpi="600" verticalDpi="600" orientation="landscape" paperSize="9" scale="62"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7030A0"/>
    <pageSetUpPr fitToPage="1"/>
  </sheetPr>
  <dimension ref="A1:AD75"/>
  <sheetViews>
    <sheetView view="pageBreakPreview" zoomScale="60" workbookViewId="0" topLeftCell="H6"/>
  </sheetViews>
  <sheetFormatPr defaultColWidth="0" defaultRowHeight="15" zeroHeight="1"/>
  <cols>
    <col min="1" max="2" width="9.140625" style="0" customWidth="1"/>
    <col min="3" max="3" width="39.7109375" style="0" customWidth="1"/>
    <col min="4" max="4" width="14.8515625" style="0" customWidth="1"/>
    <col min="5" max="5" width="13.421875" style="0" customWidth="1"/>
    <col min="6" max="6" width="19.421875" style="0" customWidth="1"/>
    <col min="7" max="7" width="17.7109375" style="0" customWidth="1"/>
    <col min="8" max="16" width="10.7109375" style="0" customWidth="1"/>
    <col min="17" max="17" width="18.28125" style="0" customWidth="1"/>
    <col min="18" max="18" width="15.28125" style="0" customWidth="1"/>
    <col min="19" max="19" width="17.421875" style="0" customWidth="1"/>
    <col min="20" max="20" width="14.421875" style="0" customWidth="1"/>
    <col min="21" max="21" width="15.00390625" style="0" customWidth="1"/>
    <col min="22" max="22" width="15.8515625" style="0" customWidth="1"/>
    <col min="23" max="26" width="14.140625" style="0" customWidth="1"/>
    <col min="27" max="28" width="18.7109375" style="0" customWidth="1"/>
    <col min="29" max="30" width="9.140625" style="0" customWidth="1"/>
    <col min="31" max="16384" width="9.140625" style="0" hidden="1" customWidth="1"/>
  </cols>
  <sheetData>
    <row r="1" spans="1:30" ht="15">
      <c r="A1" s="396"/>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row>
    <row r="2" spans="1:30" ht="15.75" thickBot="1">
      <c r="A2" s="396"/>
      <c r="B2" s="36"/>
      <c r="C2" s="36"/>
      <c r="D2" s="36"/>
      <c r="E2" s="36"/>
      <c r="F2" s="36"/>
      <c r="G2" s="36"/>
      <c r="H2" s="36"/>
      <c r="I2" s="36"/>
      <c r="J2" s="36"/>
      <c r="K2" s="36"/>
      <c r="L2" s="36"/>
      <c r="M2" s="36"/>
      <c r="N2" s="36"/>
      <c r="O2" s="36"/>
      <c r="P2" s="36"/>
      <c r="Q2" s="36"/>
      <c r="R2" s="36"/>
      <c r="S2" s="36"/>
      <c r="T2" s="36"/>
      <c r="U2" s="36"/>
      <c r="V2" s="36"/>
      <c r="W2" s="36"/>
      <c r="X2" s="36"/>
      <c r="Y2" s="36"/>
      <c r="Z2" s="36"/>
      <c r="AA2" s="468"/>
      <c r="AB2" s="468"/>
      <c r="AC2" s="400"/>
      <c r="AD2" s="396"/>
    </row>
    <row r="3" spans="1:30" ht="16.5" thickBot="1">
      <c r="A3" s="396"/>
      <c r="B3" s="36"/>
      <c r="C3" s="719" t="s">
        <v>769</v>
      </c>
      <c r="D3" s="690"/>
      <c r="E3" s="690"/>
      <c r="F3" s="730"/>
      <c r="G3" s="36"/>
      <c r="H3" s="36"/>
      <c r="I3" s="36"/>
      <c r="J3" s="36"/>
      <c r="K3" s="36"/>
      <c r="L3" s="36"/>
      <c r="M3" s="36"/>
      <c r="N3" s="36"/>
      <c r="O3" s="36"/>
      <c r="P3" s="36"/>
      <c r="Q3" s="36"/>
      <c r="R3" s="36"/>
      <c r="S3" s="36"/>
      <c r="T3" s="36"/>
      <c r="U3" s="36"/>
      <c r="V3" s="36"/>
      <c r="W3" s="36"/>
      <c r="X3" s="36"/>
      <c r="Y3" s="404"/>
      <c r="Z3" s="36"/>
      <c r="AA3" s="404"/>
      <c r="AB3" s="404"/>
      <c r="AC3" s="400"/>
      <c r="AD3" s="396"/>
    </row>
    <row r="4" spans="1:30" ht="15.75">
      <c r="A4" s="396"/>
      <c r="B4" s="36"/>
      <c r="C4" s="717" t="s">
        <v>667</v>
      </c>
      <c r="D4" s="958"/>
      <c r="E4" s="958"/>
      <c r="F4" s="959"/>
      <c r="G4" s="36"/>
      <c r="H4" s="36"/>
      <c r="I4" s="36"/>
      <c r="J4" s="36"/>
      <c r="K4" s="36"/>
      <c r="L4" s="36"/>
      <c r="M4" s="36"/>
      <c r="N4" s="36"/>
      <c r="O4" s="36"/>
      <c r="P4" s="36"/>
      <c r="Q4" s="36"/>
      <c r="R4" s="36"/>
      <c r="S4" s="36"/>
      <c r="T4" s="36"/>
      <c r="U4" s="36"/>
      <c r="V4" s="36"/>
      <c r="W4" s="36"/>
      <c r="X4" s="36"/>
      <c r="Y4" s="36"/>
      <c r="Z4" s="36"/>
      <c r="AA4" s="468"/>
      <c r="AB4" s="468"/>
      <c r="AC4" s="400"/>
      <c r="AD4" s="396"/>
    </row>
    <row r="5" spans="1:30" ht="15.75">
      <c r="A5" s="396"/>
      <c r="B5" s="36"/>
      <c r="C5" s="663" t="s">
        <v>668</v>
      </c>
      <c r="D5" s="960"/>
      <c r="E5" s="960"/>
      <c r="F5" s="961"/>
      <c r="G5" s="36"/>
      <c r="H5" s="36"/>
      <c r="I5" s="36"/>
      <c r="J5" s="36"/>
      <c r="K5" s="36"/>
      <c r="L5" s="36"/>
      <c r="M5" s="36"/>
      <c r="N5" s="36"/>
      <c r="O5" s="36"/>
      <c r="P5" s="36"/>
      <c r="Q5" s="36"/>
      <c r="R5" s="36"/>
      <c r="S5" s="36"/>
      <c r="T5" s="36"/>
      <c r="U5" s="36"/>
      <c r="V5" s="36"/>
      <c r="W5" s="36"/>
      <c r="X5" s="36"/>
      <c r="Y5" s="36"/>
      <c r="Z5" s="36"/>
      <c r="AA5" s="468"/>
      <c r="AB5" s="468"/>
      <c r="AC5" s="400"/>
      <c r="AD5" s="396"/>
    </row>
    <row r="6" spans="1:30" ht="16.5" thickBot="1">
      <c r="A6" s="396"/>
      <c r="B6" s="36"/>
      <c r="C6" s="407" t="s">
        <v>669</v>
      </c>
      <c r="D6" s="658"/>
      <c r="E6" s="658"/>
      <c r="F6" s="659"/>
      <c r="G6" s="36"/>
      <c r="H6" s="36"/>
      <c r="I6" s="36"/>
      <c r="J6" s="36"/>
      <c r="K6" s="36"/>
      <c r="L6" s="36"/>
      <c r="M6" s="36"/>
      <c r="N6" s="36"/>
      <c r="O6" s="36"/>
      <c r="P6" s="36"/>
      <c r="Q6" s="36"/>
      <c r="R6" s="36"/>
      <c r="S6" s="36"/>
      <c r="T6" s="36"/>
      <c r="U6" s="36"/>
      <c r="V6" s="36"/>
      <c r="W6" s="36"/>
      <c r="X6" s="36"/>
      <c r="Y6" s="36"/>
      <c r="Z6" s="36"/>
      <c r="AA6" s="468"/>
      <c r="AB6" s="468"/>
      <c r="AC6" s="400"/>
      <c r="AD6" s="396"/>
    </row>
    <row r="7" spans="1:30" s="406" customFormat="1" ht="12.75" customHeight="1" thickBot="1">
      <c r="A7" s="399"/>
      <c r="B7" s="400"/>
      <c r="C7" s="469"/>
      <c r="D7" s="402"/>
      <c r="E7" s="402"/>
      <c r="F7" s="402"/>
      <c r="G7" s="402"/>
      <c r="H7" s="402"/>
      <c r="I7" s="402"/>
      <c r="J7" s="402"/>
      <c r="K7" s="402"/>
      <c r="L7" s="402"/>
      <c r="M7" s="402"/>
      <c r="N7" s="402"/>
      <c r="O7" s="402"/>
      <c r="P7" s="402"/>
      <c r="Q7" s="402"/>
      <c r="R7" s="402"/>
      <c r="S7" s="402"/>
      <c r="T7" s="402"/>
      <c r="U7" s="402"/>
      <c r="V7" s="468"/>
      <c r="W7" s="468"/>
      <c r="X7" s="468"/>
      <c r="Y7" s="468"/>
      <c r="Z7" s="468"/>
      <c r="AA7" s="468"/>
      <c r="AB7" s="468"/>
      <c r="AC7" s="400"/>
      <c r="AD7" s="399"/>
    </row>
    <row r="8" spans="1:30" s="406" customFormat="1" ht="15" customHeight="1">
      <c r="A8" s="399"/>
      <c r="B8" s="400"/>
      <c r="C8" s="412"/>
      <c r="D8" s="470"/>
      <c r="E8" s="413"/>
      <c r="F8" s="962" t="s">
        <v>770</v>
      </c>
      <c r="G8" s="963"/>
      <c r="H8" s="963"/>
      <c r="I8" s="963"/>
      <c r="J8" s="963"/>
      <c r="K8" s="963"/>
      <c r="L8" s="963"/>
      <c r="M8" s="963"/>
      <c r="N8" s="963"/>
      <c r="O8" s="963"/>
      <c r="P8" s="964"/>
      <c r="Q8" s="965" t="s">
        <v>771</v>
      </c>
      <c r="R8" s="965"/>
      <c r="S8" s="965"/>
      <c r="T8" s="965"/>
      <c r="U8" s="966"/>
      <c r="V8" s="699"/>
      <c r="W8" s="721"/>
      <c r="X8" s="722"/>
      <c r="Y8" s="700"/>
      <c r="Z8" s="722"/>
      <c r="AA8" s="731"/>
      <c r="AB8" s="967" t="s">
        <v>772</v>
      </c>
      <c r="AC8" s="400"/>
      <c r="AD8" s="399"/>
    </row>
    <row r="9" spans="1:30" s="406" customFormat="1" ht="12.75">
      <c r="A9" s="399"/>
      <c r="B9" s="400"/>
      <c r="C9" s="1068"/>
      <c r="D9" s="1069"/>
      <c r="E9" s="1069"/>
      <c r="F9" s="1069"/>
      <c r="G9" s="1070"/>
      <c r="H9" s="1071" t="s">
        <v>773</v>
      </c>
      <c r="I9" s="1072"/>
      <c r="J9" s="1072"/>
      <c r="K9" s="1073"/>
      <c r="L9" s="1071" t="s">
        <v>774</v>
      </c>
      <c r="M9" s="1072"/>
      <c r="N9" s="1072"/>
      <c r="O9" s="1072"/>
      <c r="P9" s="1074"/>
      <c r="Q9" s="1075"/>
      <c r="R9" s="1069"/>
      <c r="S9" s="1069"/>
      <c r="T9" s="1069"/>
      <c r="U9" s="1069"/>
      <c r="V9" s="1076"/>
      <c r="W9" s="471"/>
      <c r="X9" s="472"/>
      <c r="Y9" s="1077"/>
      <c r="Z9" s="472"/>
      <c r="AA9" s="473"/>
      <c r="AB9" s="968"/>
      <c r="AC9" s="400"/>
      <c r="AD9" s="399"/>
    </row>
    <row r="10" spans="1:30" s="406" customFormat="1" ht="15" customHeight="1">
      <c r="A10" s="399"/>
      <c r="B10" s="400"/>
      <c r="C10" s="417"/>
      <c r="D10" s="750"/>
      <c r="E10" s="750"/>
      <c r="F10" s="750"/>
      <c r="G10" s="1078"/>
      <c r="H10" s="1079"/>
      <c r="I10" s="969"/>
      <c r="J10" s="969"/>
      <c r="K10" s="1080"/>
      <c r="L10" s="1079"/>
      <c r="M10" s="969"/>
      <c r="N10" s="969"/>
      <c r="O10" s="969"/>
      <c r="P10" s="718"/>
      <c r="Q10" s="474" t="s">
        <v>775</v>
      </c>
      <c r="R10" s="750"/>
      <c r="S10" s="750"/>
      <c r="T10" s="750"/>
      <c r="U10" s="750"/>
      <c r="V10" s="1081" t="s">
        <v>695</v>
      </c>
      <c r="W10" s="970" t="s">
        <v>776</v>
      </c>
      <c r="X10" s="971"/>
      <c r="Y10" s="972" t="s">
        <v>777</v>
      </c>
      <c r="Z10" s="971"/>
      <c r="AA10" s="475"/>
      <c r="AB10" s="968"/>
      <c r="AC10" s="400"/>
      <c r="AD10" s="399"/>
    </row>
    <row r="11" spans="1:30" s="406" customFormat="1" ht="15" customHeight="1">
      <c r="A11" s="399"/>
      <c r="B11" s="400"/>
      <c r="C11" s="421" t="s">
        <v>778</v>
      </c>
      <c r="D11" s="751" t="s">
        <v>779</v>
      </c>
      <c r="E11" s="751" t="s">
        <v>780</v>
      </c>
      <c r="F11" s="751" t="s">
        <v>676</v>
      </c>
      <c r="G11" s="1081" t="s">
        <v>781</v>
      </c>
      <c r="H11" s="1082" t="s">
        <v>782</v>
      </c>
      <c r="I11" s="1083"/>
      <c r="J11" s="1082" t="s">
        <v>783</v>
      </c>
      <c r="K11" s="1084"/>
      <c r="L11" s="1082" t="s">
        <v>784</v>
      </c>
      <c r="M11" s="1083"/>
      <c r="N11" s="1082" t="s">
        <v>785</v>
      </c>
      <c r="O11" s="1084"/>
      <c r="P11" s="752" t="s">
        <v>786</v>
      </c>
      <c r="Q11" s="474" t="s">
        <v>787</v>
      </c>
      <c r="R11" s="751" t="s">
        <v>788</v>
      </c>
      <c r="S11" s="751" t="s">
        <v>682</v>
      </c>
      <c r="T11" s="751" t="s">
        <v>789</v>
      </c>
      <c r="U11" s="751" t="s">
        <v>790</v>
      </c>
      <c r="V11" s="1085" t="s">
        <v>708</v>
      </c>
      <c r="W11" s="1086" t="s">
        <v>735</v>
      </c>
      <c r="X11" s="1087"/>
      <c r="Y11" s="1088" t="s">
        <v>736</v>
      </c>
      <c r="Z11" s="1080"/>
      <c r="AA11" s="475" t="s">
        <v>698</v>
      </c>
      <c r="AB11" s="968"/>
      <c r="AC11" s="400"/>
      <c r="AD11" s="399"/>
    </row>
    <row r="12" spans="1:30" s="406" customFormat="1" ht="12.75">
      <c r="A12" s="399"/>
      <c r="B12" s="400"/>
      <c r="C12" s="421"/>
      <c r="D12" s="753" t="s">
        <v>791</v>
      </c>
      <c r="E12" s="751" t="s">
        <v>792</v>
      </c>
      <c r="F12" s="751" t="s">
        <v>793</v>
      </c>
      <c r="G12" s="1081" t="s">
        <v>794</v>
      </c>
      <c r="H12" s="1089"/>
      <c r="I12" s="1090"/>
      <c r="J12" s="1089"/>
      <c r="K12" s="976"/>
      <c r="L12" s="1089"/>
      <c r="M12" s="1090"/>
      <c r="N12" s="1089"/>
      <c r="O12" s="976"/>
      <c r="P12" s="752" t="s">
        <v>795</v>
      </c>
      <c r="Q12" s="474" t="s">
        <v>796</v>
      </c>
      <c r="R12" s="751" t="s">
        <v>797</v>
      </c>
      <c r="S12" s="751" t="s">
        <v>798</v>
      </c>
      <c r="T12" s="751" t="s">
        <v>799</v>
      </c>
      <c r="U12" s="751" t="s">
        <v>800</v>
      </c>
      <c r="V12" s="1085"/>
      <c r="W12" s="476"/>
      <c r="X12" s="738"/>
      <c r="Y12" s="738"/>
      <c r="Z12" s="738"/>
      <c r="AA12" s="754" t="s">
        <v>708</v>
      </c>
      <c r="AB12" s="968"/>
      <c r="AC12" s="400"/>
      <c r="AD12" s="399"/>
    </row>
    <row r="13" spans="1:30" s="406" customFormat="1" ht="12.75">
      <c r="A13" s="399"/>
      <c r="B13" s="400"/>
      <c r="C13" s="421"/>
      <c r="D13" s="750"/>
      <c r="E13" s="751" t="s">
        <v>703</v>
      </c>
      <c r="F13" s="751" t="s">
        <v>801</v>
      </c>
      <c r="G13" s="755"/>
      <c r="H13" s="1091" t="s">
        <v>802</v>
      </c>
      <c r="I13" s="1091" t="s">
        <v>803</v>
      </c>
      <c r="J13" s="1092" t="s">
        <v>802</v>
      </c>
      <c r="K13" s="1093" t="s">
        <v>803</v>
      </c>
      <c r="L13" s="1094" t="s">
        <v>802</v>
      </c>
      <c r="M13" s="1091" t="s">
        <v>803</v>
      </c>
      <c r="N13" s="1091" t="s">
        <v>802</v>
      </c>
      <c r="O13" s="1095" t="s">
        <v>803</v>
      </c>
      <c r="P13" s="756" t="s">
        <v>804</v>
      </c>
      <c r="Q13" s="474" t="s">
        <v>805</v>
      </c>
      <c r="R13" s="751" t="s">
        <v>806</v>
      </c>
      <c r="S13" s="751" t="s">
        <v>807</v>
      </c>
      <c r="T13" s="751" t="s">
        <v>808</v>
      </c>
      <c r="U13" s="751" t="s">
        <v>706</v>
      </c>
      <c r="V13" s="1076"/>
      <c r="W13" s="477" t="s">
        <v>809</v>
      </c>
      <c r="X13" s="757" t="s">
        <v>803</v>
      </c>
      <c r="Y13" s="757" t="s">
        <v>809</v>
      </c>
      <c r="Z13" s="757" t="s">
        <v>803</v>
      </c>
      <c r="AA13" s="758"/>
      <c r="AB13" s="968"/>
      <c r="AC13" s="400"/>
      <c r="AD13" s="399"/>
    </row>
    <row r="14" spans="1:30" s="406" customFormat="1" ht="12.75">
      <c r="A14" s="399"/>
      <c r="B14" s="400"/>
      <c r="C14" s="421"/>
      <c r="D14" s="750"/>
      <c r="E14" s="753"/>
      <c r="F14" s="751" t="s">
        <v>810</v>
      </c>
      <c r="G14" s="751"/>
      <c r="H14" s="973"/>
      <c r="I14" s="973"/>
      <c r="J14" s="1096"/>
      <c r="K14" s="974"/>
      <c r="L14" s="975"/>
      <c r="M14" s="973"/>
      <c r="N14" s="973"/>
      <c r="O14" s="978"/>
      <c r="P14" s="759" t="s">
        <v>811</v>
      </c>
      <c r="Q14" s="474" t="s">
        <v>699</v>
      </c>
      <c r="R14" s="750"/>
      <c r="S14" s="750"/>
      <c r="T14" s="751"/>
      <c r="U14" s="750"/>
      <c r="V14" s="1076"/>
      <c r="W14" s="478"/>
      <c r="X14" s="760"/>
      <c r="Y14" s="760"/>
      <c r="Z14" s="760"/>
      <c r="AA14" s="758"/>
      <c r="AB14" s="968"/>
      <c r="AC14" s="400"/>
      <c r="AD14" s="399"/>
    </row>
    <row r="15" spans="1:30" s="406" customFormat="1" ht="12.75">
      <c r="A15" s="399"/>
      <c r="B15" s="400"/>
      <c r="C15" s="426"/>
      <c r="D15" s="1097"/>
      <c r="E15" s="1098" t="s">
        <v>712</v>
      </c>
      <c r="F15" s="1097"/>
      <c r="G15" s="1032" t="s">
        <v>812</v>
      </c>
      <c r="H15" s="973"/>
      <c r="I15" s="973"/>
      <c r="J15" s="1096"/>
      <c r="K15" s="974"/>
      <c r="L15" s="975"/>
      <c r="M15" s="973"/>
      <c r="N15" s="973"/>
      <c r="O15" s="978"/>
      <c r="P15" s="759"/>
      <c r="Q15" s="1099" t="s">
        <v>813</v>
      </c>
      <c r="R15" s="1097"/>
      <c r="S15" s="1097"/>
      <c r="T15" s="753" t="s">
        <v>814</v>
      </c>
      <c r="U15" s="1097"/>
      <c r="V15" s="1100"/>
      <c r="W15" s="479"/>
      <c r="X15" s="1035"/>
      <c r="Y15" s="1035"/>
      <c r="Z15" s="1035"/>
      <c r="AA15" s="1036" t="s">
        <v>815</v>
      </c>
      <c r="AB15" s="480"/>
      <c r="AC15" s="400"/>
      <c r="AD15" s="399"/>
    </row>
    <row r="16" spans="1:30" s="430" customFormat="1" ht="12.75">
      <c r="A16" s="424"/>
      <c r="B16" s="425"/>
      <c r="C16" s="1050" t="s">
        <v>720</v>
      </c>
      <c r="D16" s="1101" t="s">
        <v>722</v>
      </c>
      <c r="E16" s="1101" t="s">
        <v>721</v>
      </c>
      <c r="F16" s="1101" t="s">
        <v>723</v>
      </c>
      <c r="G16" s="1101" t="s">
        <v>724</v>
      </c>
      <c r="H16" s="1102"/>
      <c r="I16" s="1102"/>
      <c r="J16" s="1103"/>
      <c r="K16" s="1104"/>
      <c r="L16" s="1105"/>
      <c r="M16" s="1102"/>
      <c r="N16" s="1102"/>
      <c r="O16" s="1106"/>
      <c r="P16" s="1107"/>
      <c r="Q16" s="1108" t="s">
        <v>729</v>
      </c>
      <c r="R16" s="1109" t="s">
        <v>730</v>
      </c>
      <c r="S16" s="1109" t="s">
        <v>731</v>
      </c>
      <c r="T16" s="1109" t="s">
        <v>732</v>
      </c>
      <c r="U16" s="1109" t="s">
        <v>733</v>
      </c>
      <c r="V16" s="1110" t="s">
        <v>734</v>
      </c>
      <c r="W16" s="1111"/>
      <c r="X16" s="1112"/>
      <c r="Y16" s="761"/>
      <c r="Z16" s="1113"/>
      <c r="AA16" s="1114" t="s">
        <v>737</v>
      </c>
      <c r="AB16" s="1115" t="s">
        <v>738</v>
      </c>
      <c r="AC16" s="425"/>
      <c r="AD16" s="424"/>
    </row>
    <row r="17" spans="1:30" s="406" customFormat="1" ht="12.75">
      <c r="A17" s="399"/>
      <c r="B17" s="400"/>
      <c r="C17" s="481" t="s">
        <v>816</v>
      </c>
      <c r="D17" s="762"/>
      <c r="E17" s="763"/>
      <c r="F17" s="764"/>
      <c r="G17" s="764"/>
      <c r="H17" s="764"/>
      <c r="I17" s="764"/>
      <c r="J17" s="764"/>
      <c r="K17" s="764"/>
      <c r="L17" s="764"/>
      <c r="M17" s="764"/>
      <c r="N17" s="764"/>
      <c r="O17" s="764"/>
      <c r="P17" s="764"/>
      <c r="Q17" s="764"/>
      <c r="R17" s="764"/>
      <c r="S17" s="764"/>
      <c r="T17" s="764"/>
      <c r="U17" s="764"/>
      <c r="V17" s="1116"/>
      <c r="W17" s="482"/>
      <c r="X17" s="1117"/>
      <c r="Y17" s="1118"/>
      <c r="Z17" s="483"/>
      <c r="AA17" s="765"/>
      <c r="AB17" s="484"/>
      <c r="AC17" s="400"/>
      <c r="AD17" s="399"/>
    </row>
    <row r="18" spans="1:30" s="436" customFormat="1" ht="12.75">
      <c r="A18" s="433"/>
      <c r="B18" s="434"/>
      <c r="C18" s="485" t="s">
        <v>817</v>
      </c>
      <c r="D18" s="766"/>
      <c r="E18" s="767" t="b">
        <v>1</v>
      </c>
      <c r="F18" s="768"/>
      <c r="G18" s="768"/>
      <c r="H18" s="768"/>
      <c r="I18" s="768"/>
      <c r="J18" s="768"/>
      <c r="K18" s="768"/>
      <c r="L18" s="768"/>
      <c r="M18" s="768"/>
      <c r="N18" s="768"/>
      <c r="O18" s="768"/>
      <c r="P18" s="768"/>
      <c r="Q18" s="768"/>
      <c r="R18" s="768"/>
      <c r="S18" s="768"/>
      <c r="T18" s="768"/>
      <c r="U18" s="768"/>
      <c r="V18" s="1119">
        <f>SUM(L18:P18)</f>
        <v>0</v>
      </c>
      <c r="W18" s="486"/>
      <c r="X18" s="769"/>
      <c r="Y18" s="770"/>
      <c r="Z18" s="487"/>
      <c r="AA18" s="771">
        <f>V18+W18+X18-Y18-Z18</f>
        <v>0</v>
      </c>
      <c r="AB18" s="488"/>
      <c r="AC18" s="434"/>
      <c r="AD18" s="433"/>
    </row>
    <row r="19" spans="1:30" s="436" customFormat="1" ht="12.75">
      <c r="A19" s="433"/>
      <c r="B19" s="434"/>
      <c r="C19" s="485" t="s">
        <v>818</v>
      </c>
      <c r="D19" s="766"/>
      <c r="E19" s="772" t="b">
        <v>0</v>
      </c>
      <c r="F19" s="768"/>
      <c r="G19" s="768"/>
      <c r="H19" s="768"/>
      <c r="I19" s="768"/>
      <c r="J19" s="768"/>
      <c r="K19" s="768"/>
      <c r="L19" s="768"/>
      <c r="M19" s="768"/>
      <c r="N19" s="768"/>
      <c r="O19" s="768"/>
      <c r="P19" s="768"/>
      <c r="Q19" s="768"/>
      <c r="R19" s="768"/>
      <c r="S19" s="768"/>
      <c r="T19" s="768"/>
      <c r="U19" s="768"/>
      <c r="V19" s="1119">
        <f>SUM(L19:P19)</f>
        <v>0</v>
      </c>
      <c r="W19" s="486"/>
      <c r="X19" s="769"/>
      <c r="Y19" s="770"/>
      <c r="Z19" s="487"/>
      <c r="AA19" s="771">
        <f>V19+W19+X19-Y19-Z19</f>
        <v>0</v>
      </c>
      <c r="AB19" s="488"/>
      <c r="AC19" s="434"/>
      <c r="AD19" s="433"/>
    </row>
    <row r="20" spans="1:30" s="436" customFormat="1" ht="12.75">
      <c r="A20" s="433"/>
      <c r="B20" s="434"/>
      <c r="C20" s="485" t="s">
        <v>819</v>
      </c>
      <c r="D20" s="766"/>
      <c r="E20" s="772" t="b">
        <v>0</v>
      </c>
      <c r="F20" s="768"/>
      <c r="G20" s="768"/>
      <c r="H20" s="768"/>
      <c r="I20" s="768"/>
      <c r="J20" s="768"/>
      <c r="K20" s="768"/>
      <c r="L20" s="768"/>
      <c r="M20" s="768"/>
      <c r="N20" s="768"/>
      <c r="O20" s="768"/>
      <c r="P20" s="768"/>
      <c r="Q20" s="768"/>
      <c r="R20" s="768"/>
      <c r="S20" s="768"/>
      <c r="T20" s="768"/>
      <c r="U20" s="768"/>
      <c r="V20" s="1119">
        <f>SUM(L20:P20)</f>
        <v>0</v>
      </c>
      <c r="W20" s="486"/>
      <c r="X20" s="769"/>
      <c r="Y20" s="770"/>
      <c r="Z20" s="487"/>
      <c r="AA20" s="771">
        <f>V20+W20+X20-Y20-Z20</f>
        <v>0</v>
      </c>
      <c r="AB20" s="488"/>
      <c r="AC20" s="434"/>
      <c r="AD20" s="433"/>
    </row>
    <row r="21" spans="1:30" s="436" customFormat="1" ht="12.75">
      <c r="A21" s="433"/>
      <c r="B21" s="434"/>
      <c r="C21" s="485" t="s">
        <v>820</v>
      </c>
      <c r="D21" s="766"/>
      <c r="E21" s="772" t="b">
        <v>0</v>
      </c>
      <c r="F21" s="768"/>
      <c r="G21" s="768"/>
      <c r="H21" s="768"/>
      <c r="I21" s="768"/>
      <c r="J21" s="768"/>
      <c r="K21" s="768"/>
      <c r="L21" s="768"/>
      <c r="M21" s="768"/>
      <c r="N21" s="768"/>
      <c r="O21" s="768"/>
      <c r="P21" s="768"/>
      <c r="Q21" s="768"/>
      <c r="R21" s="768"/>
      <c r="S21" s="768"/>
      <c r="T21" s="768"/>
      <c r="U21" s="768"/>
      <c r="V21" s="1119">
        <f>SUM(L21:P21)</f>
        <v>0</v>
      </c>
      <c r="W21" s="486"/>
      <c r="X21" s="769"/>
      <c r="Y21" s="770"/>
      <c r="Z21" s="487"/>
      <c r="AA21" s="771">
        <f>V21+W21+X21-Y21-Z21</f>
        <v>0</v>
      </c>
      <c r="AB21" s="488"/>
      <c r="AC21" s="434"/>
      <c r="AD21" s="433"/>
    </row>
    <row r="22" spans="1:30" s="436" customFormat="1" ht="12.75">
      <c r="A22" s="433"/>
      <c r="B22" s="434"/>
      <c r="C22" s="485" t="s">
        <v>821</v>
      </c>
      <c r="D22" s="766"/>
      <c r="E22" s="772" t="b">
        <v>0</v>
      </c>
      <c r="F22" s="768"/>
      <c r="G22" s="768"/>
      <c r="H22" s="768"/>
      <c r="I22" s="768"/>
      <c r="J22" s="768"/>
      <c r="K22" s="768"/>
      <c r="L22" s="768"/>
      <c r="M22" s="768"/>
      <c r="N22" s="768"/>
      <c r="O22" s="768"/>
      <c r="P22" s="768"/>
      <c r="Q22" s="768"/>
      <c r="R22" s="768"/>
      <c r="S22" s="768"/>
      <c r="T22" s="768"/>
      <c r="U22" s="768"/>
      <c r="V22" s="1119">
        <f aca="true" t="shared" si="0" ref="V22:V33">SUM(L22:P22)</f>
        <v>0</v>
      </c>
      <c r="W22" s="486"/>
      <c r="X22" s="769"/>
      <c r="Y22" s="770"/>
      <c r="Z22" s="487"/>
      <c r="AA22" s="771">
        <f aca="true" t="shared" si="1" ref="AA22:AA33">V22+W22+X22-Y22-Z22</f>
        <v>0</v>
      </c>
      <c r="AB22" s="488"/>
      <c r="AC22" s="434"/>
      <c r="AD22" s="433"/>
    </row>
    <row r="23" spans="1:30" s="436" customFormat="1" ht="12.75">
      <c r="A23" s="433"/>
      <c r="B23" s="434"/>
      <c r="C23" s="485" t="s">
        <v>822</v>
      </c>
      <c r="D23" s="766"/>
      <c r="E23" s="772" t="b">
        <v>0</v>
      </c>
      <c r="F23" s="768"/>
      <c r="G23" s="768"/>
      <c r="H23" s="768"/>
      <c r="I23" s="768"/>
      <c r="J23" s="768"/>
      <c r="K23" s="768"/>
      <c r="L23" s="768"/>
      <c r="M23" s="768"/>
      <c r="N23" s="768"/>
      <c r="O23" s="768"/>
      <c r="P23" s="768"/>
      <c r="Q23" s="768"/>
      <c r="R23" s="768"/>
      <c r="S23" s="768"/>
      <c r="T23" s="768"/>
      <c r="U23" s="768"/>
      <c r="V23" s="1119">
        <f t="shared" si="0"/>
        <v>0</v>
      </c>
      <c r="W23" s="486"/>
      <c r="X23" s="769"/>
      <c r="Y23" s="770"/>
      <c r="Z23" s="487"/>
      <c r="AA23" s="771">
        <f t="shared" si="1"/>
        <v>0</v>
      </c>
      <c r="AB23" s="488"/>
      <c r="AC23" s="434"/>
      <c r="AD23" s="433"/>
    </row>
    <row r="24" spans="1:30" s="436" customFormat="1" ht="12.75">
      <c r="A24" s="433"/>
      <c r="B24" s="434"/>
      <c r="C24" s="485" t="s">
        <v>823</v>
      </c>
      <c r="D24" s="766"/>
      <c r="E24" s="772" t="b">
        <v>0</v>
      </c>
      <c r="F24" s="768"/>
      <c r="G24" s="768"/>
      <c r="H24" s="768"/>
      <c r="I24" s="768"/>
      <c r="J24" s="768"/>
      <c r="K24" s="768"/>
      <c r="L24" s="768"/>
      <c r="M24" s="768"/>
      <c r="N24" s="768"/>
      <c r="O24" s="768"/>
      <c r="P24" s="768"/>
      <c r="Q24" s="768"/>
      <c r="R24" s="768"/>
      <c r="S24" s="768"/>
      <c r="T24" s="768"/>
      <c r="U24" s="768"/>
      <c r="V24" s="1119">
        <f t="shared" si="0"/>
        <v>0</v>
      </c>
      <c r="W24" s="486"/>
      <c r="X24" s="769"/>
      <c r="Y24" s="770"/>
      <c r="Z24" s="487"/>
      <c r="AA24" s="771">
        <f t="shared" si="1"/>
        <v>0</v>
      </c>
      <c r="AB24" s="488"/>
      <c r="AC24" s="434"/>
      <c r="AD24" s="433"/>
    </row>
    <row r="25" spans="1:30" s="436" customFormat="1" ht="12.75">
      <c r="A25" s="433"/>
      <c r="B25" s="434"/>
      <c r="C25" s="485" t="s">
        <v>824</v>
      </c>
      <c r="D25" s="766"/>
      <c r="E25" s="772" t="b">
        <v>0</v>
      </c>
      <c r="F25" s="768"/>
      <c r="G25" s="768"/>
      <c r="H25" s="768"/>
      <c r="I25" s="768"/>
      <c r="J25" s="768"/>
      <c r="K25" s="768"/>
      <c r="L25" s="768"/>
      <c r="M25" s="768"/>
      <c r="N25" s="768"/>
      <c r="O25" s="768"/>
      <c r="P25" s="768"/>
      <c r="Q25" s="768"/>
      <c r="R25" s="768"/>
      <c r="S25" s="768"/>
      <c r="T25" s="768"/>
      <c r="U25" s="768"/>
      <c r="V25" s="1119">
        <f t="shared" si="0"/>
        <v>0</v>
      </c>
      <c r="W25" s="486"/>
      <c r="X25" s="769"/>
      <c r="Y25" s="770"/>
      <c r="Z25" s="487"/>
      <c r="AA25" s="771">
        <f t="shared" si="1"/>
        <v>0</v>
      </c>
      <c r="AB25" s="488"/>
      <c r="AC25" s="434"/>
      <c r="AD25" s="433"/>
    </row>
    <row r="26" spans="1:30" s="436" customFormat="1" ht="12.75">
      <c r="A26" s="433"/>
      <c r="B26" s="434"/>
      <c r="C26" s="485" t="s">
        <v>825</v>
      </c>
      <c r="D26" s="766"/>
      <c r="E26" s="772" t="b">
        <v>0</v>
      </c>
      <c r="F26" s="768"/>
      <c r="G26" s="768"/>
      <c r="H26" s="768"/>
      <c r="I26" s="768"/>
      <c r="J26" s="768"/>
      <c r="K26" s="768"/>
      <c r="L26" s="768"/>
      <c r="M26" s="768"/>
      <c r="N26" s="768"/>
      <c r="O26" s="768"/>
      <c r="P26" s="768"/>
      <c r="Q26" s="768"/>
      <c r="R26" s="768"/>
      <c r="S26" s="768"/>
      <c r="T26" s="768"/>
      <c r="U26" s="768"/>
      <c r="V26" s="1119">
        <f t="shared" si="0"/>
        <v>0</v>
      </c>
      <c r="W26" s="486"/>
      <c r="X26" s="769"/>
      <c r="Y26" s="770"/>
      <c r="Z26" s="487"/>
      <c r="AA26" s="771">
        <f t="shared" si="1"/>
        <v>0</v>
      </c>
      <c r="AB26" s="488"/>
      <c r="AC26" s="434"/>
      <c r="AD26" s="433"/>
    </row>
    <row r="27" spans="1:30" s="436" customFormat="1" ht="12.75">
      <c r="A27" s="433"/>
      <c r="B27" s="434"/>
      <c r="C27" s="485" t="s">
        <v>826</v>
      </c>
      <c r="D27" s="766"/>
      <c r="E27" s="772" t="b">
        <v>0</v>
      </c>
      <c r="F27" s="768"/>
      <c r="G27" s="768"/>
      <c r="H27" s="768"/>
      <c r="I27" s="768"/>
      <c r="J27" s="768"/>
      <c r="K27" s="768"/>
      <c r="L27" s="768"/>
      <c r="M27" s="768"/>
      <c r="N27" s="768"/>
      <c r="O27" s="768"/>
      <c r="P27" s="768"/>
      <c r="Q27" s="768"/>
      <c r="R27" s="768"/>
      <c r="S27" s="768"/>
      <c r="T27" s="768"/>
      <c r="U27" s="768"/>
      <c r="V27" s="1119">
        <f t="shared" si="0"/>
        <v>0</v>
      </c>
      <c r="W27" s="486"/>
      <c r="X27" s="769"/>
      <c r="Y27" s="770"/>
      <c r="Z27" s="487"/>
      <c r="AA27" s="771">
        <f t="shared" si="1"/>
        <v>0</v>
      </c>
      <c r="AB27" s="488"/>
      <c r="AC27" s="434"/>
      <c r="AD27" s="433"/>
    </row>
    <row r="28" spans="1:30" s="436" customFormat="1" ht="12.75">
      <c r="A28" s="433"/>
      <c r="B28" s="434"/>
      <c r="C28" s="485" t="s">
        <v>827</v>
      </c>
      <c r="D28" s="766"/>
      <c r="E28" s="772" t="b">
        <v>0</v>
      </c>
      <c r="F28" s="768"/>
      <c r="G28" s="768"/>
      <c r="H28" s="768"/>
      <c r="I28" s="768"/>
      <c r="J28" s="768"/>
      <c r="K28" s="768"/>
      <c r="L28" s="768"/>
      <c r="M28" s="768"/>
      <c r="N28" s="768"/>
      <c r="O28" s="768"/>
      <c r="P28" s="768"/>
      <c r="Q28" s="768"/>
      <c r="R28" s="768"/>
      <c r="S28" s="768"/>
      <c r="T28" s="768"/>
      <c r="U28" s="768"/>
      <c r="V28" s="1119">
        <f t="shared" si="0"/>
        <v>0</v>
      </c>
      <c r="W28" s="486"/>
      <c r="X28" s="769"/>
      <c r="Y28" s="770"/>
      <c r="Z28" s="487"/>
      <c r="AA28" s="771">
        <f t="shared" si="1"/>
        <v>0</v>
      </c>
      <c r="AB28" s="488"/>
      <c r="AC28" s="434"/>
      <c r="AD28" s="433"/>
    </row>
    <row r="29" spans="1:30" s="436" customFormat="1" ht="12.75">
      <c r="A29" s="433"/>
      <c r="B29" s="434"/>
      <c r="C29" s="485" t="s">
        <v>828</v>
      </c>
      <c r="D29" s="766"/>
      <c r="E29" s="772" t="b">
        <v>0</v>
      </c>
      <c r="F29" s="768"/>
      <c r="G29" s="768"/>
      <c r="H29" s="768"/>
      <c r="I29" s="768"/>
      <c r="J29" s="768"/>
      <c r="K29" s="768"/>
      <c r="L29" s="768"/>
      <c r="M29" s="768"/>
      <c r="N29" s="768"/>
      <c r="O29" s="768"/>
      <c r="P29" s="768"/>
      <c r="Q29" s="768"/>
      <c r="R29" s="768"/>
      <c r="S29" s="768"/>
      <c r="T29" s="768"/>
      <c r="U29" s="768"/>
      <c r="V29" s="1119">
        <f t="shared" si="0"/>
        <v>0</v>
      </c>
      <c r="W29" s="486"/>
      <c r="X29" s="769"/>
      <c r="Y29" s="770"/>
      <c r="Z29" s="487"/>
      <c r="AA29" s="771">
        <f t="shared" si="1"/>
        <v>0</v>
      </c>
      <c r="AB29" s="488"/>
      <c r="AC29" s="434"/>
      <c r="AD29" s="433"/>
    </row>
    <row r="30" spans="1:30" s="436" customFormat="1" ht="12.75">
      <c r="A30" s="433"/>
      <c r="B30" s="434"/>
      <c r="C30" s="485" t="s">
        <v>829</v>
      </c>
      <c r="D30" s="766"/>
      <c r="E30" s="772" t="b">
        <v>0</v>
      </c>
      <c r="F30" s="768"/>
      <c r="G30" s="768"/>
      <c r="H30" s="768"/>
      <c r="I30" s="768"/>
      <c r="J30" s="768"/>
      <c r="K30" s="768"/>
      <c r="L30" s="768"/>
      <c r="M30" s="768"/>
      <c r="N30" s="768"/>
      <c r="O30" s="768"/>
      <c r="P30" s="768"/>
      <c r="Q30" s="768"/>
      <c r="R30" s="768"/>
      <c r="S30" s="768"/>
      <c r="T30" s="768"/>
      <c r="U30" s="768"/>
      <c r="V30" s="1119">
        <f t="shared" si="0"/>
        <v>0</v>
      </c>
      <c r="W30" s="486"/>
      <c r="X30" s="769"/>
      <c r="Y30" s="770"/>
      <c r="Z30" s="487"/>
      <c r="AA30" s="771">
        <f t="shared" si="1"/>
        <v>0</v>
      </c>
      <c r="AB30" s="488"/>
      <c r="AC30" s="434"/>
      <c r="AD30" s="433"/>
    </row>
    <row r="31" spans="1:30" s="436" customFormat="1" ht="12.75">
      <c r="A31" s="433"/>
      <c r="B31" s="434"/>
      <c r="C31" s="485" t="s">
        <v>830</v>
      </c>
      <c r="D31" s="766"/>
      <c r="E31" s="772" t="b">
        <v>0</v>
      </c>
      <c r="F31" s="768"/>
      <c r="G31" s="768"/>
      <c r="H31" s="768"/>
      <c r="I31" s="768"/>
      <c r="J31" s="768"/>
      <c r="K31" s="768"/>
      <c r="L31" s="768"/>
      <c r="M31" s="768"/>
      <c r="N31" s="768"/>
      <c r="O31" s="768"/>
      <c r="P31" s="768"/>
      <c r="Q31" s="768"/>
      <c r="R31" s="768"/>
      <c r="S31" s="768"/>
      <c r="T31" s="768"/>
      <c r="U31" s="768"/>
      <c r="V31" s="1119">
        <f t="shared" si="0"/>
        <v>0</v>
      </c>
      <c r="W31" s="486"/>
      <c r="X31" s="769"/>
      <c r="Y31" s="770"/>
      <c r="Z31" s="487"/>
      <c r="AA31" s="771">
        <f t="shared" si="1"/>
        <v>0</v>
      </c>
      <c r="AB31" s="488"/>
      <c r="AC31" s="434"/>
      <c r="AD31" s="433"/>
    </row>
    <row r="32" spans="1:30" s="436" customFormat="1" ht="12.75">
      <c r="A32" s="433"/>
      <c r="B32" s="434"/>
      <c r="C32" s="485" t="s">
        <v>831</v>
      </c>
      <c r="D32" s="766"/>
      <c r="E32" s="772" t="b">
        <v>0</v>
      </c>
      <c r="F32" s="768"/>
      <c r="G32" s="768"/>
      <c r="H32" s="768"/>
      <c r="I32" s="768"/>
      <c r="J32" s="768"/>
      <c r="K32" s="768"/>
      <c r="L32" s="768"/>
      <c r="M32" s="768"/>
      <c r="N32" s="768"/>
      <c r="O32" s="768"/>
      <c r="P32" s="768"/>
      <c r="Q32" s="768"/>
      <c r="R32" s="768"/>
      <c r="S32" s="768"/>
      <c r="T32" s="768"/>
      <c r="U32" s="768"/>
      <c r="V32" s="1119">
        <f t="shared" si="0"/>
        <v>0</v>
      </c>
      <c r="W32" s="486"/>
      <c r="X32" s="769"/>
      <c r="Y32" s="770"/>
      <c r="Z32" s="487"/>
      <c r="AA32" s="771">
        <f t="shared" si="1"/>
        <v>0</v>
      </c>
      <c r="AB32" s="488"/>
      <c r="AC32" s="434"/>
      <c r="AD32" s="433"/>
    </row>
    <row r="33" spans="1:30" s="436" customFormat="1" ht="12.75">
      <c r="A33" s="433"/>
      <c r="B33" s="434"/>
      <c r="C33" s="485" t="s">
        <v>832</v>
      </c>
      <c r="D33" s="766"/>
      <c r="E33" s="772" t="b">
        <v>0</v>
      </c>
      <c r="F33" s="768"/>
      <c r="G33" s="768"/>
      <c r="H33" s="768"/>
      <c r="I33" s="768"/>
      <c r="J33" s="768"/>
      <c r="K33" s="768"/>
      <c r="L33" s="768"/>
      <c r="M33" s="768"/>
      <c r="N33" s="768"/>
      <c r="O33" s="768"/>
      <c r="P33" s="768"/>
      <c r="Q33" s="768"/>
      <c r="R33" s="768"/>
      <c r="S33" s="768"/>
      <c r="T33" s="768"/>
      <c r="U33" s="768"/>
      <c r="V33" s="1119">
        <f t="shared" si="0"/>
        <v>0</v>
      </c>
      <c r="W33" s="486"/>
      <c r="X33" s="1120"/>
      <c r="Y33" s="1121"/>
      <c r="Z33" s="487"/>
      <c r="AA33" s="771">
        <f t="shared" si="1"/>
        <v>0</v>
      </c>
      <c r="AB33" s="488"/>
      <c r="AC33" s="434"/>
      <c r="AD33" s="433"/>
    </row>
    <row r="34" spans="1:30" s="406" customFormat="1" ht="12.75">
      <c r="A34" s="399"/>
      <c r="B34" s="400"/>
      <c r="C34" s="1122" t="s">
        <v>746</v>
      </c>
      <c r="D34" s="1123"/>
      <c r="E34" s="1124"/>
      <c r="F34" s="1125">
        <f>SUMIF($E$18:$E$33,"TRUE",F18:F33)</f>
        <v>0</v>
      </c>
      <c r="G34" s="1125">
        <f aca="true" t="shared" si="2" ref="G34:AA34">SUMIF($E$18:$E$33,"TRUE",G18:G33)</f>
        <v>0</v>
      </c>
      <c r="H34" s="1125">
        <f>SUMIF($E$18:$E$33,"TRUE",H18:H33)</f>
        <v>0</v>
      </c>
      <c r="I34" s="1125">
        <f t="shared" si="2"/>
        <v>0</v>
      </c>
      <c r="J34" s="1125">
        <f t="shared" si="2"/>
        <v>0</v>
      </c>
      <c r="K34" s="1125">
        <f t="shared" si="2"/>
        <v>0</v>
      </c>
      <c r="L34" s="1125">
        <f t="shared" si="2"/>
        <v>0</v>
      </c>
      <c r="M34" s="1125">
        <f t="shared" si="2"/>
        <v>0</v>
      </c>
      <c r="N34" s="1125">
        <f t="shared" si="2"/>
        <v>0</v>
      </c>
      <c r="O34" s="1125">
        <f t="shared" si="2"/>
        <v>0</v>
      </c>
      <c r="P34" s="1125">
        <f t="shared" si="2"/>
        <v>0</v>
      </c>
      <c r="Q34" s="1125">
        <f t="shared" si="2"/>
        <v>0</v>
      </c>
      <c r="R34" s="1125">
        <f t="shared" si="2"/>
        <v>0</v>
      </c>
      <c r="S34" s="1125">
        <f t="shared" si="2"/>
        <v>0</v>
      </c>
      <c r="T34" s="1125">
        <f t="shared" si="2"/>
        <v>0</v>
      </c>
      <c r="U34" s="1125">
        <f t="shared" si="2"/>
        <v>0</v>
      </c>
      <c r="V34" s="1126">
        <f t="shared" si="2"/>
        <v>0</v>
      </c>
      <c r="W34" s="1127">
        <f t="shared" si="2"/>
        <v>0</v>
      </c>
      <c r="X34" s="1128">
        <f t="shared" si="2"/>
        <v>0</v>
      </c>
      <c r="Y34" s="1128">
        <f t="shared" si="2"/>
        <v>0</v>
      </c>
      <c r="Z34" s="1125">
        <f t="shared" si="2"/>
        <v>0</v>
      </c>
      <c r="AA34" s="1129">
        <f t="shared" si="2"/>
        <v>0</v>
      </c>
      <c r="AB34" s="489"/>
      <c r="AC34" s="400"/>
      <c r="AD34" s="399"/>
    </row>
    <row r="35" spans="1:30" s="406" customFormat="1" ht="12.75">
      <c r="A35" s="399"/>
      <c r="B35" s="400"/>
      <c r="C35" s="1130" t="s">
        <v>501</v>
      </c>
      <c r="D35" s="1123"/>
      <c r="E35" s="1131"/>
      <c r="F35" s="1132">
        <f>SUM(F17:F33)</f>
        <v>0</v>
      </c>
      <c r="G35" s="1132">
        <f>SUM(G17:G33)</f>
        <v>0</v>
      </c>
      <c r="H35" s="1132">
        <f>SUM(H17:H33)</f>
        <v>0</v>
      </c>
      <c r="I35" s="1132">
        <f aca="true" t="shared" si="3" ref="I35:AA35">SUM(I17:I33)</f>
        <v>0</v>
      </c>
      <c r="J35" s="1132">
        <f t="shared" si="3"/>
        <v>0</v>
      </c>
      <c r="K35" s="1132">
        <f t="shared" si="3"/>
        <v>0</v>
      </c>
      <c r="L35" s="1132">
        <f t="shared" si="3"/>
        <v>0</v>
      </c>
      <c r="M35" s="1132">
        <f t="shared" si="3"/>
        <v>0</v>
      </c>
      <c r="N35" s="1132">
        <f t="shared" si="3"/>
        <v>0</v>
      </c>
      <c r="O35" s="1132">
        <f t="shared" si="3"/>
        <v>0</v>
      </c>
      <c r="P35" s="1132">
        <f t="shared" si="3"/>
        <v>0</v>
      </c>
      <c r="Q35" s="1132">
        <f t="shared" si="3"/>
        <v>0</v>
      </c>
      <c r="R35" s="1132">
        <f t="shared" si="3"/>
        <v>0</v>
      </c>
      <c r="S35" s="1132">
        <f t="shared" si="3"/>
        <v>0</v>
      </c>
      <c r="T35" s="1132">
        <f t="shared" si="3"/>
        <v>0</v>
      </c>
      <c r="U35" s="1132">
        <f t="shared" si="3"/>
        <v>0</v>
      </c>
      <c r="V35" s="1133">
        <f t="shared" si="3"/>
        <v>0</v>
      </c>
      <c r="W35" s="1127">
        <f t="shared" si="3"/>
        <v>0</v>
      </c>
      <c r="X35" s="1132">
        <f t="shared" si="3"/>
        <v>0</v>
      </c>
      <c r="Y35" s="1132">
        <f t="shared" si="3"/>
        <v>0</v>
      </c>
      <c r="Z35" s="1132">
        <f t="shared" si="3"/>
        <v>0</v>
      </c>
      <c r="AA35" s="1134">
        <f t="shared" si="3"/>
        <v>0</v>
      </c>
      <c r="AB35" s="489"/>
      <c r="AC35" s="400"/>
      <c r="AD35" s="399"/>
    </row>
    <row r="36" spans="1:30" s="406" customFormat="1" ht="12.75">
      <c r="A36" s="399"/>
      <c r="B36" s="400"/>
      <c r="C36" s="1135" t="s">
        <v>833</v>
      </c>
      <c r="D36" s="1136"/>
      <c r="E36" s="1137"/>
      <c r="F36" s="1138"/>
      <c r="G36" s="1138"/>
      <c r="H36" s="1138"/>
      <c r="I36" s="1138"/>
      <c r="J36" s="1138"/>
      <c r="K36" s="1138"/>
      <c r="L36" s="1138"/>
      <c r="M36" s="1138"/>
      <c r="N36" s="1138"/>
      <c r="O36" s="1138"/>
      <c r="P36" s="1138"/>
      <c r="Q36" s="1138"/>
      <c r="R36" s="1138"/>
      <c r="S36" s="1138"/>
      <c r="T36" s="1138"/>
      <c r="U36" s="1138"/>
      <c r="V36" s="1139">
        <v>0</v>
      </c>
      <c r="W36" s="1140"/>
      <c r="X36" s="1138"/>
      <c r="Y36" s="1138"/>
      <c r="Z36" s="1138"/>
      <c r="AA36" s="1141"/>
      <c r="AB36" s="490"/>
      <c r="AC36" s="400"/>
      <c r="AD36" s="399"/>
    </row>
    <row r="37" spans="1:30" s="436" customFormat="1" ht="12.75">
      <c r="A37" s="433"/>
      <c r="B37" s="434"/>
      <c r="C37" s="485" t="s">
        <v>817</v>
      </c>
      <c r="D37" s="766"/>
      <c r="E37" s="767" t="b">
        <v>1</v>
      </c>
      <c r="F37" s="768"/>
      <c r="G37" s="768"/>
      <c r="H37" s="768"/>
      <c r="I37" s="768"/>
      <c r="J37" s="768"/>
      <c r="K37" s="768"/>
      <c r="L37" s="768"/>
      <c r="M37" s="768"/>
      <c r="N37" s="768"/>
      <c r="O37" s="768"/>
      <c r="P37" s="768"/>
      <c r="Q37" s="768"/>
      <c r="R37" s="768"/>
      <c r="S37" s="768"/>
      <c r="T37" s="768"/>
      <c r="U37" s="768"/>
      <c r="V37" s="1119">
        <f>SUM(L37:P37)</f>
        <v>0</v>
      </c>
      <c r="W37" s="486"/>
      <c r="X37" s="1142"/>
      <c r="Y37" s="1142"/>
      <c r="Z37" s="487"/>
      <c r="AA37" s="771">
        <f>V37+W37+X37-Y37-Z37</f>
        <v>0</v>
      </c>
      <c r="AB37" s="488"/>
      <c r="AC37" s="434"/>
      <c r="AD37" s="433"/>
    </row>
    <row r="38" spans="1:30" s="436" customFormat="1" ht="12.75">
      <c r="A38" s="433"/>
      <c r="B38" s="434"/>
      <c r="C38" s="485" t="s">
        <v>818</v>
      </c>
      <c r="D38" s="766"/>
      <c r="E38" s="767" t="b">
        <v>1</v>
      </c>
      <c r="F38" s="768"/>
      <c r="G38" s="768"/>
      <c r="H38" s="768"/>
      <c r="I38" s="768"/>
      <c r="J38" s="768"/>
      <c r="K38" s="768"/>
      <c r="L38" s="768"/>
      <c r="M38" s="768"/>
      <c r="N38" s="768"/>
      <c r="O38" s="768"/>
      <c r="P38" s="768"/>
      <c r="Q38" s="768"/>
      <c r="R38" s="768"/>
      <c r="S38" s="768"/>
      <c r="T38" s="768"/>
      <c r="U38" s="768"/>
      <c r="V38" s="1119">
        <f>SUM(L38:P38)</f>
        <v>0</v>
      </c>
      <c r="W38" s="486"/>
      <c r="X38" s="770"/>
      <c r="Y38" s="770"/>
      <c r="Z38" s="487"/>
      <c r="AA38" s="771">
        <f>V38+W38+X38-Y38-Z38</f>
        <v>0</v>
      </c>
      <c r="AB38" s="488"/>
      <c r="AC38" s="434"/>
      <c r="AD38" s="433"/>
    </row>
    <row r="39" spans="1:30" s="436" customFormat="1" ht="12.75">
      <c r="A39" s="433"/>
      <c r="B39" s="434"/>
      <c r="C39" s="485" t="s">
        <v>819</v>
      </c>
      <c r="D39" s="766"/>
      <c r="E39" s="767" t="b">
        <v>1</v>
      </c>
      <c r="F39" s="768"/>
      <c r="G39" s="768"/>
      <c r="H39" s="768"/>
      <c r="I39" s="768"/>
      <c r="J39" s="768"/>
      <c r="K39" s="768"/>
      <c r="L39" s="768"/>
      <c r="M39" s="768"/>
      <c r="N39" s="768"/>
      <c r="O39" s="768"/>
      <c r="P39" s="768"/>
      <c r="Q39" s="768"/>
      <c r="R39" s="768"/>
      <c r="S39" s="768"/>
      <c r="T39" s="768"/>
      <c r="U39" s="768"/>
      <c r="V39" s="1119">
        <f>SUM(L39:P39)</f>
        <v>0</v>
      </c>
      <c r="W39" s="486"/>
      <c r="X39" s="770"/>
      <c r="Y39" s="770"/>
      <c r="Z39" s="487"/>
      <c r="AA39" s="771">
        <f>V39+W39+X39-Y39-Z39</f>
        <v>0</v>
      </c>
      <c r="AB39" s="488"/>
      <c r="AC39" s="434"/>
      <c r="AD39" s="433"/>
    </row>
    <row r="40" spans="1:30" s="436" customFormat="1" ht="12.75">
      <c r="A40" s="433"/>
      <c r="B40" s="434"/>
      <c r="C40" s="485" t="s">
        <v>820</v>
      </c>
      <c r="D40" s="766"/>
      <c r="E40" s="767" t="b">
        <v>1</v>
      </c>
      <c r="F40" s="768"/>
      <c r="G40" s="768"/>
      <c r="H40" s="768"/>
      <c r="I40" s="768"/>
      <c r="J40" s="768"/>
      <c r="K40" s="768"/>
      <c r="L40" s="768"/>
      <c r="M40" s="768"/>
      <c r="N40" s="768"/>
      <c r="O40" s="768"/>
      <c r="P40" s="768"/>
      <c r="Q40" s="768"/>
      <c r="R40" s="768"/>
      <c r="S40" s="768"/>
      <c r="T40" s="768"/>
      <c r="U40" s="768"/>
      <c r="V40" s="1119">
        <f>SUM(L40:P40)</f>
        <v>0</v>
      </c>
      <c r="W40" s="486"/>
      <c r="X40" s="770"/>
      <c r="Y40" s="770"/>
      <c r="Z40" s="487"/>
      <c r="AA40" s="771">
        <f>V40+W40+X40-Y40-Z40</f>
        <v>0</v>
      </c>
      <c r="AB40" s="488"/>
      <c r="AC40" s="434"/>
      <c r="AD40" s="433"/>
    </row>
    <row r="41" spans="1:30" s="436" customFormat="1" ht="12.75">
      <c r="A41" s="433"/>
      <c r="B41" s="434"/>
      <c r="C41" s="485" t="s">
        <v>821</v>
      </c>
      <c r="D41" s="766"/>
      <c r="E41" s="767" t="b">
        <v>0</v>
      </c>
      <c r="F41" s="768"/>
      <c r="G41" s="768"/>
      <c r="H41" s="768"/>
      <c r="I41" s="768"/>
      <c r="J41" s="768"/>
      <c r="K41" s="768"/>
      <c r="L41" s="768"/>
      <c r="M41" s="768"/>
      <c r="N41" s="768"/>
      <c r="O41" s="768"/>
      <c r="P41" s="768"/>
      <c r="Q41" s="768"/>
      <c r="R41" s="768"/>
      <c r="S41" s="768"/>
      <c r="T41" s="768"/>
      <c r="U41" s="768"/>
      <c r="V41" s="1119">
        <f>SUM(L41:P41)</f>
        <v>0</v>
      </c>
      <c r="W41" s="486"/>
      <c r="X41" s="770"/>
      <c r="Y41" s="770"/>
      <c r="Z41" s="487"/>
      <c r="AA41" s="771">
        <f>V41+W41+X41-Y41-Z41</f>
        <v>0</v>
      </c>
      <c r="AB41" s="488"/>
      <c r="AC41" s="434"/>
      <c r="AD41" s="433"/>
    </row>
    <row r="42" spans="1:30" s="436" customFormat="1" ht="12.75">
      <c r="A42" s="433"/>
      <c r="B42" s="434"/>
      <c r="C42" s="485" t="s">
        <v>822</v>
      </c>
      <c r="D42" s="766"/>
      <c r="E42" s="767" t="b">
        <v>0</v>
      </c>
      <c r="F42" s="768"/>
      <c r="G42" s="768"/>
      <c r="H42" s="768"/>
      <c r="I42" s="768"/>
      <c r="J42" s="768"/>
      <c r="K42" s="768"/>
      <c r="L42" s="768"/>
      <c r="M42" s="768"/>
      <c r="N42" s="768"/>
      <c r="O42" s="768"/>
      <c r="P42" s="768"/>
      <c r="Q42" s="768"/>
      <c r="R42" s="768"/>
      <c r="S42" s="768"/>
      <c r="T42" s="768"/>
      <c r="U42" s="768"/>
      <c r="V42" s="1119">
        <f aca="true" t="shared" si="4" ref="V42:V50">SUM(L42:P42)</f>
        <v>0</v>
      </c>
      <c r="W42" s="486"/>
      <c r="X42" s="770"/>
      <c r="Y42" s="770"/>
      <c r="Z42" s="487"/>
      <c r="AA42" s="771">
        <f aca="true" t="shared" si="5" ref="AA42:AA50">V42+W42+X42-Y42-Z42</f>
        <v>0</v>
      </c>
      <c r="AB42" s="488"/>
      <c r="AC42" s="434"/>
      <c r="AD42" s="433"/>
    </row>
    <row r="43" spans="1:30" s="436" customFormat="1" ht="12.75">
      <c r="A43" s="433"/>
      <c r="B43" s="434"/>
      <c r="C43" s="485" t="s">
        <v>823</v>
      </c>
      <c r="D43" s="766"/>
      <c r="E43" s="767" t="b">
        <v>0</v>
      </c>
      <c r="F43" s="768"/>
      <c r="G43" s="768"/>
      <c r="H43" s="768"/>
      <c r="I43" s="768"/>
      <c r="J43" s="768"/>
      <c r="K43" s="768"/>
      <c r="L43" s="768"/>
      <c r="M43" s="768"/>
      <c r="N43" s="768"/>
      <c r="O43" s="768"/>
      <c r="P43" s="768"/>
      <c r="Q43" s="768"/>
      <c r="R43" s="768"/>
      <c r="S43" s="768"/>
      <c r="T43" s="768"/>
      <c r="U43" s="768"/>
      <c r="V43" s="1119">
        <f t="shared" si="4"/>
        <v>0</v>
      </c>
      <c r="W43" s="486"/>
      <c r="X43" s="770"/>
      <c r="Y43" s="770"/>
      <c r="Z43" s="487"/>
      <c r="AA43" s="771">
        <f t="shared" si="5"/>
        <v>0</v>
      </c>
      <c r="AB43" s="488"/>
      <c r="AC43" s="434"/>
      <c r="AD43" s="433"/>
    </row>
    <row r="44" spans="1:30" s="436" customFormat="1" ht="12.75">
      <c r="A44" s="433"/>
      <c r="B44" s="434"/>
      <c r="C44" s="485" t="s">
        <v>824</v>
      </c>
      <c r="D44" s="766"/>
      <c r="E44" s="767" t="b">
        <v>0</v>
      </c>
      <c r="F44" s="768"/>
      <c r="G44" s="768"/>
      <c r="H44" s="768"/>
      <c r="I44" s="768"/>
      <c r="J44" s="768"/>
      <c r="K44" s="768"/>
      <c r="L44" s="768"/>
      <c r="M44" s="768"/>
      <c r="N44" s="768"/>
      <c r="O44" s="768"/>
      <c r="P44" s="768"/>
      <c r="Q44" s="768"/>
      <c r="R44" s="768"/>
      <c r="S44" s="768"/>
      <c r="T44" s="768"/>
      <c r="U44" s="768"/>
      <c r="V44" s="1119">
        <f t="shared" si="4"/>
        <v>0</v>
      </c>
      <c r="W44" s="486"/>
      <c r="X44" s="770"/>
      <c r="Y44" s="770"/>
      <c r="Z44" s="487"/>
      <c r="AA44" s="771">
        <f t="shared" si="5"/>
        <v>0</v>
      </c>
      <c r="AB44" s="488"/>
      <c r="AC44" s="434"/>
      <c r="AD44" s="433"/>
    </row>
    <row r="45" spans="1:30" s="436" customFormat="1" ht="12.75">
      <c r="A45" s="433"/>
      <c r="B45" s="434"/>
      <c r="C45" s="485" t="s">
        <v>825</v>
      </c>
      <c r="D45" s="766"/>
      <c r="E45" s="767" t="b">
        <v>0</v>
      </c>
      <c r="F45" s="768"/>
      <c r="G45" s="768"/>
      <c r="H45" s="768"/>
      <c r="I45" s="768"/>
      <c r="J45" s="768"/>
      <c r="K45" s="768"/>
      <c r="L45" s="768"/>
      <c r="M45" s="768"/>
      <c r="N45" s="768"/>
      <c r="O45" s="768"/>
      <c r="P45" s="768"/>
      <c r="Q45" s="768"/>
      <c r="R45" s="768"/>
      <c r="S45" s="768"/>
      <c r="T45" s="768"/>
      <c r="U45" s="768"/>
      <c r="V45" s="1119">
        <f t="shared" si="4"/>
        <v>0</v>
      </c>
      <c r="W45" s="486"/>
      <c r="X45" s="770"/>
      <c r="Y45" s="770"/>
      <c r="Z45" s="487"/>
      <c r="AA45" s="771">
        <f t="shared" si="5"/>
        <v>0</v>
      </c>
      <c r="AB45" s="488"/>
      <c r="AC45" s="434"/>
      <c r="AD45" s="433"/>
    </row>
    <row r="46" spans="1:30" s="436" customFormat="1" ht="12.75">
      <c r="A46" s="433"/>
      <c r="B46" s="434"/>
      <c r="C46" s="485" t="s">
        <v>826</v>
      </c>
      <c r="D46" s="766"/>
      <c r="E46" s="767" t="b">
        <v>0</v>
      </c>
      <c r="F46" s="768"/>
      <c r="G46" s="768"/>
      <c r="H46" s="768"/>
      <c r="I46" s="768"/>
      <c r="J46" s="768"/>
      <c r="K46" s="768"/>
      <c r="L46" s="768"/>
      <c r="M46" s="768"/>
      <c r="N46" s="768"/>
      <c r="O46" s="768"/>
      <c r="P46" s="768"/>
      <c r="Q46" s="768"/>
      <c r="R46" s="768"/>
      <c r="S46" s="768"/>
      <c r="T46" s="768"/>
      <c r="U46" s="768"/>
      <c r="V46" s="1119">
        <f t="shared" si="4"/>
        <v>0</v>
      </c>
      <c r="W46" s="486"/>
      <c r="X46" s="770"/>
      <c r="Y46" s="770"/>
      <c r="Z46" s="487"/>
      <c r="AA46" s="771">
        <f t="shared" si="5"/>
        <v>0</v>
      </c>
      <c r="AB46" s="488"/>
      <c r="AC46" s="434"/>
      <c r="AD46" s="433"/>
    </row>
    <row r="47" spans="1:30" s="436" customFormat="1" ht="12.75">
      <c r="A47" s="433"/>
      <c r="B47" s="434"/>
      <c r="C47" s="485" t="s">
        <v>827</v>
      </c>
      <c r="D47" s="766"/>
      <c r="E47" s="767" t="b">
        <v>0</v>
      </c>
      <c r="F47" s="768"/>
      <c r="G47" s="768"/>
      <c r="H47" s="768"/>
      <c r="I47" s="768"/>
      <c r="J47" s="768"/>
      <c r="K47" s="768"/>
      <c r="L47" s="768"/>
      <c r="M47" s="768"/>
      <c r="N47" s="768"/>
      <c r="O47" s="768"/>
      <c r="P47" s="768"/>
      <c r="Q47" s="768"/>
      <c r="R47" s="768"/>
      <c r="S47" s="768"/>
      <c r="T47" s="768"/>
      <c r="U47" s="768"/>
      <c r="V47" s="1119">
        <f t="shared" si="4"/>
        <v>0</v>
      </c>
      <c r="W47" s="486"/>
      <c r="X47" s="770"/>
      <c r="Y47" s="770"/>
      <c r="Z47" s="487"/>
      <c r="AA47" s="771">
        <f t="shared" si="5"/>
        <v>0</v>
      </c>
      <c r="AB47" s="488"/>
      <c r="AC47" s="434"/>
      <c r="AD47" s="433"/>
    </row>
    <row r="48" spans="1:30" s="436" customFormat="1" ht="12.75">
      <c r="A48" s="433"/>
      <c r="B48" s="434"/>
      <c r="C48" s="485" t="s">
        <v>828</v>
      </c>
      <c r="D48" s="766"/>
      <c r="E48" s="767" t="b">
        <v>0</v>
      </c>
      <c r="F48" s="768"/>
      <c r="G48" s="768"/>
      <c r="H48" s="768"/>
      <c r="I48" s="768"/>
      <c r="J48" s="768"/>
      <c r="K48" s="768"/>
      <c r="L48" s="768"/>
      <c r="M48" s="768"/>
      <c r="N48" s="768"/>
      <c r="O48" s="768"/>
      <c r="P48" s="768"/>
      <c r="Q48" s="768"/>
      <c r="R48" s="768"/>
      <c r="S48" s="768"/>
      <c r="T48" s="768"/>
      <c r="U48" s="768"/>
      <c r="V48" s="1119">
        <f t="shared" si="4"/>
        <v>0</v>
      </c>
      <c r="W48" s="486"/>
      <c r="X48" s="770"/>
      <c r="Y48" s="770"/>
      <c r="Z48" s="487"/>
      <c r="AA48" s="771">
        <f t="shared" si="5"/>
        <v>0</v>
      </c>
      <c r="AB48" s="488"/>
      <c r="AC48" s="434"/>
      <c r="AD48" s="433"/>
    </row>
    <row r="49" spans="1:30" s="436" customFormat="1" ht="12.75">
      <c r="A49" s="433"/>
      <c r="B49" s="434"/>
      <c r="C49" s="485" t="s">
        <v>829</v>
      </c>
      <c r="D49" s="766"/>
      <c r="E49" s="767" t="b">
        <v>0</v>
      </c>
      <c r="F49" s="768"/>
      <c r="G49" s="768"/>
      <c r="H49" s="768"/>
      <c r="I49" s="768"/>
      <c r="J49" s="768"/>
      <c r="K49" s="768"/>
      <c r="L49" s="768"/>
      <c r="M49" s="768"/>
      <c r="N49" s="768"/>
      <c r="O49" s="768"/>
      <c r="P49" s="768"/>
      <c r="Q49" s="768"/>
      <c r="R49" s="768"/>
      <c r="S49" s="768"/>
      <c r="T49" s="768"/>
      <c r="U49" s="768"/>
      <c r="V49" s="1119">
        <f t="shared" si="4"/>
        <v>0</v>
      </c>
      <c r="W49" s="486"/>
      <c r="X49" s="770"/>
      <c r="Y49" s="770"/>
      <c r="Z49" s="487"/>
      <c r="AA49" s="771">
        <f t="shared" si="5"/>
        <v>0</v>
      </c>
      <c r="AB49" s="488"/>
      <c r="AC49" s="434"/>
      <c r="AD49" s="433"/>
    </row>
    <row r="50" spans="1:30" s="436" customFormat="1" ht="12.75">
      <c r="A50" s="433"/>
      <c r="B50" s="434"/>
      <c r="C50" s="485" t="s">
        <v>830</v>
      </c>
      <c r="D50" s="766"/>
      <c r="E50" s="767" t="b">
        <v>0</v>
      </c>
      <c r="F50" s="768"/>
      <c r="G50" s="768"/>
      <c r="H50" s="768"/>
      <c r="I50" s="768"/>
      <c r="J50" s="768"/>
      <c r="K50" s="768"/>
      <c r="L50" s="768"/>
      <c r="M50" s="768"/>
      <c r="N50" s="768"/>
      <c r="O50" s="768"/>
      <c r="P50" s="768"/>
      <c r="Q50" s="768"/>
      <c r="R50" s="768"/>
      <c r="S50" s="768"/>
      <c r="T50" s="768"/>
      <c r="U50" s="768"/>
      <c r="V50" s="1119">
        <f t="shared" si="4"/>
        <v>0</v>
      </c>
      <c r="W50" s="486"/>
      <c r="X50" s="1121"/>
      <c r="Y50" s="1121"/>
      <c r="Z50" s="487"/>
      <c r="AA50" s="771">
        <f t="shared" si="5"/>
        <v>0</v>
      </c>
      <c r="AB50" s="488"/>
      <c r="AC50" s="434"/>
      <c r="AD50" s="433"/>
    </row>
    <row r="51" spans="1:30" s="406" customFormat="1" ht="12.75">
      <c r="A51" s="399"/>
      <c r="B51" s="400"/>
      <c r="C51" s="1122" t="s">
        <v>746</v>
      </c>
      <c r="D51" s="1143"/>
      <c r="E51" s="1144"/>
      <c r="F51" s="1125">
        <f>SUMIF($E$37:$E$50,TRUE,F37:F50)</f>
        <v>0</v>
      </c>
      <c r="G51" s="1125">
        <f>SUMIF($E$37:$E$50,TRUE,G37:G50)</f>
        <v>0</v>
      </c>
      <c r="H51" s="1125">
        <f>SUMIF($E$37:$E$50,TRUE,H37:H50)</f>
        <v>0</v>
      </c>
      <c r="I51" s="1125">
        <f aca="true" t="shared" si="6" ref="I51:AA51">SUMIF($E$37:$E$50,TRUE,I37:I50)</f>
        <v>0</v>
      </c>
      <c r="J51" s="1125">
        <f t="shared" si="6"/>
        <v>0</v>
      </c>
      <c r="K51" s="1125">
        <f t="shared" si="6"/>
        <v>0</v>
      </c>
      <c r="L51" s="1125">
        <f t="shared" si="6"/>
        <v>0</v>
      </c>
      <c r="M51" s="1125">
        <f t="shared" si="6"/>
        <v>0</v>
      </c>
      <c r="N51" s="1125">
        <f t="shared" si="6"/>
        <v>0</v>
      </c>
      <c r="O51" s="1125">
        <f t="shared" si="6"/>
        <v>0</v>
      </c>
      <c r="P51" s="1125">
        <f t="shared" si="6"/>
        <v>0</v>
      </c>
      <c r="Q51" s="1125">
        <f t="shared" si="6"/>
        <v>0</v>
      </c>
      <c r="R51" s="1125">
        <f t="shared" si="6"/>
        <v>0</v>
      </c>
      <c r="S51" s="1125">
        <f t="shared" si="6"/>
        <v>0</v>
      </c>
      <c r="T51" s="1125">
        <f t="shared" si="6"/>
        <v>0</v>
      </c>
      <c r="U51" s="1125">
        <f t="shared" si="6"/>
        <v>0</v>
      </c>
      <c r="V51" s="1126">
        <f t="shared" si="6"/>
        <v>0</v>
      </c>
      <c r="W51" s="1127">
        <f t="shared" si="6"/>
        <v>0</v>
      </c>
      <c r="X51" s="1128">
        <f t="shared" si="6"/>
        <v>0</v>
      </c>
      <c r="Y51" s="1128">
        <f t="shared" si="6"/>
        <v>0</v>
      </c>
      <c r="Z51" s="1125">
        <f t="shared" si="6"/>
        <v>0</v>
      </c>
      <c r="AA51" s="1129">
        <f t="shared" si="6"/>
        <v>0</v>
      </c>
      <c r="AB51" s="489"/>
      <c r="AC51" s="400"/>
      <c r="AD51" s="399"/>
    </row>
    <row r="52" spans="1:30" s="406" customFormat="1" ht="13.5" thickBot="1">
      <c r="A52" s="399"/>
      <c r="B52" s="400"/>
      <c r="C52" s="1145" t="s">
        <v>501</v>
      </c>
      <c r="D52" s="1146"/>
      <c r="E52" s="1146"/>
      <c r="F52" s="1147">
        <f>SUM(F37:F50)</f>
        <v>0</v>
      </c>
      <c r="G52" s="1147">
        <f>SUM(G37:G50)</f>
        <v>0</v>
      </c>
      <c r="H52" s="1147">
        <f>SUM(H37:H50)</f>
        <v>0</v>
      </c>
      <c r="I52" s="1147">
        <f aca="true" t="shared" si="7" ref="I52:AA52">SUM(I37:I50)</f>
        <v>0</v>
      </c>
      <c r="J52" s="1147">
        <f t="shared" si="7"/>
        <v>0</v>
      </c>
      <c r="K52" s="1147">
        <f t="shared" si="7"/>
        <v>0</v>
      </c>
      <c r="L52" s="1147">
        <f t="shared" si="7"/>
        <v>0</v>
      </c>
      <c r="M52" s="1147">
        <f t="shared" si="7"/>
        <v>0</v>
      </c>
      <c r="N52" s="1147">
        <f t="shared" si="7"/>
        <v>0</v>
      </c>
      <c r="O52" s="1147">
        <f t="shared" si="7"/>
        <v>0</v>
      </c>
      <c r="P52" s="1147">
        <f t="shared" si="7"/>
        <v>0</v>
      </c>
      <c r="Q52" s="1147">
        <f t="shared" si="7"/>
        <v>0</v>
      </c>
      <c r="R52" s="1147">
        <f t="shared" si="7"/>
        <v>0</v>
      </c>
      <c r="S52" s="1147">
        <f t="shared" si="7"/>
        <v>0</v>
      </c>
      <c r="T52" s="1147">
        <f t="shared" si="7"/>
        <v>0</v>
      </c>
      <c r="U52" s="1147">
        <f t="shared" si="7"/>
        <v>0</v>
      </c>
      <c r="V52" s="1148">
        <f t="shared" si="7"/>
        <v>0</v>
      </c>
      <c r="W52" s="1149">
        <f t="shared" si="7"/>
        <v>0</v>
      </c>
      <c r="X52" s="1147">
        <f t="shared" si="7"/>
        <v>0</v>
      </c>
      <c r="Y52" s="1147">
        <f t="shared" si="7"/>
        <v>0</v>
      </c>
      <c r="Z52" s="1147">
        <f t="shared" si="7"/>
        <v>0</v>
      </c>
      <c r="AA52" s="1150">
        <f t="shared" si="7"/>
        <v>0</v>
      </c>
      <c r="AB52" s="491"/>
      <c r="AC52" s="400"/>
      <c r="AD52" s="399"/>
    </row>
    <row r="53" spans="1:30" ht="15.75" thickBot="1">
      <c r="A53" s="396"/>
      <c r="B53" s="36"/>
      <c r="C53" s="492"/>
      <c r="D53" s="492"/>
      <c r="E53" s="492"/>
      <c r="F53" s="493"/>
      <c r="G53" s="493"/>
      <c r="H53" s="493"/>
      <c r="I53" s="493"/>
      <c r="J53" s="493"/>
      <c r="K53" s="493"/>
      <c r="L53" s="493"/>
      <c r="M53" s="493"/>
      <c r="N53" s="493"/>
      <c r="O53" s="493"/>
      <c r="P53" s="493"/>
      <c r="Q53" s="493"/>
      <c r="R53" s="493"/>
      <c r="S53" s="493"/>
      <c r="T53" s="493"/>
      <c r="U53" s="493"/>
      <c r="V53" s="493"/>
      <c r="W53" s="493"/>
      <c r="X53" s="493"/>
      <c r="Y53" s="493"/>
      <c r="Z53" s="493"/>
      <c r="AA53" s="493"/>
      <c r="AB53" s="493"/>
      <c r="AC53" s="36"/>
      <c r="AD53" s="396"/>
    </row>
    <row r="54" spans="1:30" s="406" customFormat="1" ht="12.75">
      <c r="A54" s="399"/>
      <c r="B54" s="400"/>
      <c r="C54" s="494" t="s">
        <v>834</v>
      </c>
      <c r="D54" s="495"/>
      <c r="E54" s="496"/>
      <c r="F54" s="497">
        <f>+F34+F51</f>
        <v>0</v>
      </c>
      <c r="G54" s="497">
        <f aca="true" t="shared" si="8" ref="G54:AA55">+G34+G51</f>
        <v>0</v>
      </c>
      <c r="H54" s="497">
        <f t="shared" si="8"/>
        <v>0</v>
      </c>
      <c r="I54" s="497">
        <f t="shared" si="8"/>
        <v>0</v>
      </c>
      <c r="J54" s="497">
        <f t="shared" si="8"/>
        <v>0</v>
      </c>
      <c r="K54" s="497">
        <f t="shared" si="8"/>
        <v>0</v>
      </c>
      <c r="L54" s="497">
        <f t="shared" si="8"/>
        <v>0</v>
      </c>
      <c r="M54" s="497">
        <f t="shared" si="8"/>
        <v>0</v>
      </c>
      <c r="N54" s="497">
        <f t="shared" si="8"/>
        <v>0</v>
      </c>
      <c r="O54" s="497">
        <f t="shared" si="8"/>
        <v>0</v>
      </c>
      <c r="P54" s="497">
        <f t="shared" si="8"/>
        <v>0</v>
      </c>
      <c r="Q54" s="497">
        <f t="shared" si="8"/>
        <v>0</v>
      </c>
      <c r="R54" s="497">
        <f t="shared" si="8"/>
        <v>0</v>
      </c>
      <c r="S54" s="497">
        <f t="shared" si="8"/>
        <v>0</v>
      </c>
      <c r="T54" s="497">
        <f t="shared" si="8"/>
        <v>0</v>
      </c>
      <c r="U54" s="497">
        <f t="shared" si="8"/>
        <v>0</v>
      </c>
      <c r="V54" s="497">
        <f t="shared" si="8"/>
        <v>0</v>
      </c>
      <c r="W54" s="497">
        <f t="shared" si="8"/>
        <v>0</v>
      </c>
      <c r="X54" s="497">
        <f t="shared" si="8"/>
        <v>0</v>
      </c>
      <c r="Y54" s="497">
        <f t="shared" si="8"/>
        <v>0</v>
      </c>
      <c r="Z54" s="497">
        <f t="shared" si="8"/>
        <v>0</v>
      </c>
      <c r="AA54" s="498">
        <f t="shared" si="8"/>
        <v>0</v>
      </c>
      <c r="AB54" s="499"/>
      <c r="AC54" s="400"/>
      <c r="AD54" s="399"/>
    </row>
    <row r="55" spans="1:30" ht="15.75" thickBot="1">
      <c r="A55" s="396"/>
      <c r="B55" s="36"/>
      <c r="C55" s="1151" t="s">
        <v>835</v>
      </c>
      <c r="D55" s="1146"/>
      <c r="E55" s="1146"/>
      <c r="F55" s="1147">
        <f>+F35+F52</f>
        <v>0</v>
      </c>
      <c r="G55" s="1147">
        <f t="shared" si="8"/>
        <v>0</v>
      </c>
      <c r="H55" s="1147">
        <f>+H35+H52</f>
        <v>0</v>
      </c>
      <c r="I55" s="1147">
        <f t="shared" si="8"/>
        <v>0</v>
      </c>
      <c r="J55" s="1147">
        <f t="shared" si="8"/>
        <v>0</v>
      </c>
      <c r="K55" s="1147">
        <f t="shared" si="8"/>
        <v>0</v>
      </c>
      <c r="L55" s="1147">
        <f t="shared" si="8"/>
        <v>0</v>
      </c>
      <c r="M55" s="1147">
        <f t="shared" si="8"/>
        <v>0</v>
      </c>
      <c r="N55" s="1147">
        <f t="shared" si="8"/>
        <v>0</v>
      </c>
      <c r="O55" s="1147">
        <f t="shared" si="8"/>
        <v>0</v>
      </c>
      <c r="P55" s="1147">
        <f t="shared" si="8"/>
        <v>0</v>
      </c>
      <c r="Q55" s="1147">
        <f t="shared" si="8"/>
        <v>0</v>
      </c>
      <c r="R55" s="1147">
        <f t="shared" si="8"/>
        <v>0</v>
      </c>
      <c r="S55" s="1147">
        <f t="shared" si="8"/>
        <v>0</v>
      </c>
      <c r="T55" s="1147">
        <f t="shared" si="8"/>
        <v>0</v>
      </c>
      <c r="U55" s="1147">
        <f t="shared" si="8"/>
        <v>0</v>
      </c>
      <c r="V55" s="1147">
        <f t="shared" si="8"/>
        <v>0</v>
      </c>
      <c r="W55" s="1147">
        <f t="shared" si="8"/>
        <v>0</v>
      </c>
      <c r="X55" s="1147">
        <f t="shared" si="8"/>
        <v>0</v>
      </c>
      <c r="Y55" s="1147">
        <f t="shared" si="8"/>
        <v>0</v>
      </c>
      <c r="Z55" s="1147">
        <f t="shared" si="8"/>
        <v>0</v>
      </c>
      <c r="AA55" s="1150">
        <f t="shared" si="8"/>
        <v>0</v>
      </c>
      <c r="AB55" s="500"/>
      <c r="AC55" s="36"/>
      <c r="AD55" s="396"/>
    </row>
    <row r="56" spans="1:30" s="507" customFormat="1" ht="15.75" thickBot="1">
      <c r="A56" s="501"/>
      <c r="B56" s="502"/>
      <c r="C56" s="503" t="s">
        <v>836</v>
      </c>
      <c r="D56" s="504"/>
      <c r="E56" s="504"/>
      <c r="F56" s="505"/>
      <c r="G56" s="505" t="e">
        <f>G55-#REF!</f>
        <v>#REF!</v>
      </c>
      <c r="H56" s="505"/>
      <c r="I56" s="505"/>
      <c r="J56" s="505"/>
      <c r="K56" s="505"/>
      <c r="L56" s="505"/>
      <c r="M56" s="505"/>
      <c r="N56" s="505"/>
      <c r="O56" s="505"/>
      <c r="P56" s="505"/>
      <c r="Q56" s="505"/>
      <c r="R56" s="505"/>
      <c r="S56" s="505"/>
      <c r="T56" s="505"/>
      <c r="U56" s="505"/>
      <c r="V56" s="505"/>
      <c r="W56" s="505"/>
      <c r="X56" s="505"/>
      <c r="Y56" s="505"/>
      <c r="Z56" s="505"/>
      <c r="AA56" s="505"/>
      <c r="AB56" s="506"/>
      <c r="AC56" s="502"/>
      <c r="AD56" s="501"/>
    </row>
    <row r="57" spans="1:30" ht="15">
      <c r="A57" s="396"/>
      <c r="B57" s="36"/>
      <c r="C57" s="508"/>
      <c r="D57" s="509"/>
      <c r="E57" s="509"/>
      <c r="F57" s="506"/>
      <c r="G57" s="506"/>
      <c r="H57" s="506"/>
      <c r="I57" s="506"/>
      <c r="J57" s="506"/>
      <c r="K57" s="506"/>
      <c r="L57" s="506"/>
      <c r="M57" s="506"/>
      <c r="N57" s="506"/>
      <c r="O57" s="506"/>
      <c r="P57" s="721"/>
      <c r="Q57" s="692" t="s">
        <v>24</v>
      </c>
      <c r="R57" s="722"/>
      <c r="S57" s="720" t="s">
        <v>695</v>
      </c>
      <c r="T57" s="696" t="s">
        <v>696</v>
      </c>
      <c r="U57" s="696" t="s">
        <v>837</v>
      </c>
      <c r="V57" s="701" t="s">
        <v>698</v>
      </c>
      <c r="W57" s="506"/>
      <c r="X57" s="506"/>
      <c r="Y57" s="506"/>
      <c r="Z57" s="506"/>
      <c r="AA57" s="506"/>
      <c r="AB57" s="506"/>
      <c r="AC57" s="36"/>
      <c r="AD57" s="396"/>
    </row>
    <row r="58" spans="1:30" ht="15">
      <c r="A58" s="396"/>
      <c r="B58" s="36"/>
      <c r="C58" s="36"/>
      <c r="D58" s="510"/>
      <c r="E58" s="510" t="s">
        <v>747</v>
      </c>
      <c r="F58" s="511" t="s">
        <v>838</v>
      </c>
      <c r="G58" s="402"/>
      <c r="H58" s="402"/>
      <c r="I58" s="402"/>
      <c r="J58" s="402"/>
      <c r="K58" s="402"/>
      <c r="L58" s="402"/>
      <c r="M58" s="402"/>
      <c r="N58" s="402"/>
      <c r="O58" s="402"/>
      <c r="P58" s="1152"/>
      <c r="Q58" s="512"/>
      <c r="R58" s="1153"/>
      <c r="S58" s="513" t="s">
        <v>708</v>
      </c>
      <c r="T58" s="738" t="s">
        <v>708</v>
      </c>
      <c r="U58" s="751" t="s">
        <v>698</v>
      </c>
      <c r="V58" s="773" t="s">
        <v>708</v>
      </c>
      <c r="W58" s="36"/>
      <c r="X58" s="36"/>
      <c r="Y58" s="36"/>
      <c r="Z58" s="36"/>
      <c r="AA58" s="36"/>
      <c r="AB58" s="36"/>
      <c r="AC58" s="36"/>
      <c r="AD58" s="396"/>
    </row>
    <row r="59" spans="1:30" ht="15">
      <c r="A59" s="396"/>
      <c r="B59" s="36"/>
      <c r="C59" s="36"/>
      <c r="D59" s="36"/>
      <c r="E59" s="453"/>
      <c r="F59" s="511" t="s">
        <v>839</v>
      </c>
      <c r="G59" s="448"/>
      <c r="H59" s="448"/>
      <c r="I59" s="448"/>
      <c r="J59" s="448"/>
      <c r="K59" s="448"/>
      <c r="L59" s="448"/>
      <c r="M59" s="402"/>
      <c r="N59" s="448"/>
      <c r="O59" s="448"/>
      <c r="P59" s="1154" t="s">
        <v>840</v>
      </c>
      <c r="Q59" s="1155"/>
      <c r="R59" s="1156"/>
      <c r="S59" s="1157">
        <f>L55+N55</f>
        <v>0</v>
      </c>
      <c r="T59" s="1157">
        <f>W55</f>
        <v>0</v>
      </c>
      <c r="U59" s="1157">
        <f>Y55</f>
        <v>0</v>
      </c>
      <c r="V59" s="1158">
        <f>S59+T59-U59</f>
        <v>0</v>
      </c>
      <c r="W59" s="453"/>
      <c r="X59" s="453"/>
      <c r="Y59" s="453"/>
      <c r="Z59" s="36"/>
      <c r="AA59" s="36"/>
      <c r="AB59" s="36"/>
      <c r="AC59" s="36"/>
      <c r="AD59" s="396"/>
    </row>
    <row r="60" spans="1:30" ht="15">
      <c r="A60" s="396"/>
      <c r="B60" s="36"/>
      <c r="C60" s="36"/>
      <c r="D60" s="36"/>
      <c r="E60" s="453"/>
      <c r="F60" s="514" t="s">
        <v>841</v>
      </c>
      <c r="G60" s="448"/>
      <c r="H60" s="448"/>
      <c r="I60" s="448"/>
      <c r="J60" s="448"/>
      <c r="K60" s="448"/>
      <c r="L60" s="448"/>
      <c r="M60" s="448"/>
      <c r="N60" s="448"/>
      <c r="O60" s="448"/>
      <c r="P60" s="1159" t="s">
        <v>842</v>
      </c>
      <c r="Q60" s="1160"/>
      <c r="R60" s="1161"/>
      <c r="S60" s="1162">
        <f>O55+M55</f>
        <v>0</v>
      </c>
      <c r="T60" s="1162">
        <f>X55</f>
        <v>0</v>
      </c>
      <c r="U60" s="1162">
        <f>Z55</f>
        <v>0</v>
      </c>
      <c r="V60" s="1158">
        <f>S60+T60-U60</f>
        <v>0</v>
      </c>
      <c r="W60" s="452"/>
      <c r="X60" s="452"/>
      <c r="Y60" s="452"/>
      <c r="Z60" s="36"/>
      <c r="AA60" s="36"/>
      <c r="AB60" s="36"/>
      <c r="AC60" s="36"/>
      <c r="AD60" s="396"/>
    </row>
    <row r="61" spans="1:30" ht="15">
      <c r="A61" s="396"/>
      <c r="B61" s="36"/>
      <c r="C61" s="36"/>
      <c r="D61" s="36"/>
      <c r="E61" s="452"/>
      <c r="F61" s="514" t="s">
        <v>843</v>
      </c>
      <c r="G61" s="448"/>
      <c r="H61" s="448"/>
      <c r="I61" s="448"/>
      <c r="J61" s="448"/>
      <c r="K61" s="448"/>
      <c r="L61" s="448"/>
      <c r="M61" s="448"/>
      <c r="N61" s="448"/>
      <c r="O61" s="448"/>
      <c r="P61" s="1163" t="s">
        <v>844</v>
      </c>
      <c r="Q61" s="1164"/>
      <c r="R61" s="1165"/>
      <c r="S61" s="1166">
        <f>P55</f>
        <v>0</v>
      </c>
      <c r="T61" s="1167"/>
      <c r="U61" s="1167"/>
      <c r="V61" s="1158">
        <f>S61+T61-U61</f>
        <v>0</v>
      </c>
      <c r="W61" s="452"/>
      <c r="X61" s="452"/>
      <c r="Y61" s="452"/>
      <c r="Z61" s="36"/>
      <c r="AA61" s="36"/>
      <c r="AB61" s="36"/>
      <c r="AC61" s="36"/>
      <c r="AD61" s="396"/>
    </row>
    <row r="62" spans="1:30" ht="15.75" thickBot="1">
      <c r="A62" s="396"/>
      <c r="B62" s="36"/>
      <c r="C62" s="36"/>
      <c r="D62" s="36"/>
      <c r="E62" s="452"/>
      <c r="F62" s="514" t="s">
        <v>845</v>
      </c>
      <c r="G62" s="448"/>
      <c r="H62" s="448"/>
      <c r="I62" s="448"/>
      <c r="J62" s="448"/>
      <c r="K62" s="448"/>
      <c r="L62" s="448"/>
      <c r="M62" s="448"/>
      <c r="N62" s="448"/>
      <c r="O62" s="448"/>
      <c r="P62" s="979" t="s">
        <v>501</v>
      </c>
      <c r="Q62" s="980"/>
      <c r="R62" s="981"/>
      <c r="S62" s="515">
        <f>SUM(S59:S61)</f>
        <v>0</v>
      </c>
      <c r="T62" s="515">
        <f>SUM(T59:T61)</f>
        <v>0</v>
      </c>
      <c r="U62" s="515">
        <f>SUM(U59:U61)</f>
        <v>0</v>
      </c>
      <c r="V62" s="516">
        <f>SUM(V59:V61)</f>
        <v>0</v>
      </c>
      <c r="W62" s="452"/>
      <c r="X62" s="452"/>
      <c r="Y62" s="452"/>
      <c r="Z62" s="36"/>
      <c r="AA62" s="36"/>
      <c r="AB62" s="36"/>
      <c r="AC62" s="36"/>
      <c r="AD62" s="396"/>
    </row>
    <row r="63" spans="1:30" ht="15">
      <c r="A63" s="396"/>
      <c r="B63" s="36"/>
      <c r="C63" s="36"/>
      <c r="D63" s="36"/>
      <c r="E63" s="452"/>
      <c r="F63" s="514" t="s">
        <v>846</v>
      </c>
      <c r="G63" s="448"/>
      <c r="H63" s="448"/>
      <c r="I63" s="448"/>
      <c r="J63" s="448"/>
      <c r="K63" s="448"/>
      <c r="L63" s="448"/>
      <c r="M63" s="448"/>
      <c r="N63" s="448"/>
      <c r="O63" s="517"/>
      <c r="P63" s="518"/>
      <c r="Q63" s="517"/>
      <c r="R63" s="517"/>
      <c r="S63" s="519" t="str">
        <f>IF(S62=V55,"","Check Error")</f>
        <v/>
      </c>
      <c r="T63" s="519" t="str">
        <f>IF(T62=(W55+X55),"","Check Error")</f>
        <v/>
      </c>
      <c r="U63" s="519" t="str">
        <f>IF(U62=(Y55+Z55),"","Check Error")</f>
        <v/>
      </c>
      <c r="V63" s="519" t="str">
        <f>IF(V62=(AA55),"","Check Error")</f>
        <v/>
      </c>
      <c r="W63" s="36"/>
      <c r="X63" s="36"/>
      <c r="Y63" s="36"/>
      <c r="Z63" s="36"/>
      <c r="AA63" s="36"/>
      <c r="AB63" s="36"/>
      <c r="AC63" s="36"/>
      <c r="AD63" s="396"/>
    </row>
    <row r="64" spans="1:30" ht="15">
      <c r="A64" s="396"/>
      <c r="B64" s="36"/>
      <c r="C64" s="36"/>
      <c r="D64" s="36"/>
      <c r="E64" s="452"/>
      <c r="F64" s="514" t="s">
        <v>847</v>
      </c>
      <c r="G64" s="448"/>
      <c r="H64" s="448"/>
      <c r="I64" s="448"/>
      <c r="J64" s="448"/>
      <c r="K64" s="448"/>
      <c r="L64" s="448"/>
      <c r="M64" s="448"/>
      <c r="N64" s="448"/>
      <c r="O64" s="520"/>
      <c r="P64" s="518"/>
      <c r="Q64" s="452"/>
      <c r="R64" s="36"/>
      <c r="S64" s="448"/>
      <c r="T64" s="448"/>
      <c r="U64" s="448"/>
      <c r="V64" s="36"/>
      <c r="W64" s="36"/>
      <c r="X64" s="36"/>
      <c r="Y64" s="36"/>
      <c r="Z64" s="36"/>
      <c r="AA64" s="36"/>
      <c r="AB64" s="36"/>
      <c r="AC64" s="36"/>
      <c r="AD64" s="396"/>
    </row>
    <row r="65" spans="1:30" ht="15">
      <c r="A65" s="396"/>
      <c r="B65" s="36"/>
      <c r="C65" s="36"/>
      <c r="D65" s="36"/>
      <c r="E65" s="452"/>
      <c r="F65" s="514" t="s">
        <v>848</v>
      </c>
      <c r="G65" s="448"/>
      <c r="H65" s="448"/>
      <c r="I65" s="448"/>
      <c r="J65" s="448"/>
      <c r="K65" s="448"/>
      <c r="L65" s="448"/>
      <c r="M65" s="448"/>
      <c r="N65" s="448"/>
      <c r="O65" s="520"/>
      <c r="P65" s="520"/>
      <c r="Q65" s="521"/>
      <c r="R65" s="521"/>
      <c r="S65" s="521"/>
      <c r="T65" s="521"/>
      <c r="U65" s="521"/>
      <c r="V65" s="36"/>
      <c r="W65" s="36"/>
      <c r="X65" s="36"/>
      <c r="Y65" s="36"/>
      <c r="Z65" s="36"/>
      <c r="AA65" s="36"/>
      <c r="AB65" s="36"/>
      <c r="AC65" s="36"/>
      <c r="AD65" s="396"/>
    </row>
    <row r="66" spans="1:30" ht="15">
      <c r="A66" s="396"/>
      <c r="B66" s="36"/>
      <c r="C66" s="36"/>
      <c r="D66" s="36"/>
      <c r="E66" s="452"/>
      <c r="F66" s="514" t="s">
        <v>849</v>
      </c>
      <c r="G66" s="448"/>
      <c r="H66" s="448"/>
      <c r="I66" s="448"/>
      <c r="J66" s="448"/>
      <c r="K66" s="448"/>
      <c r="L66" s="448"/>
      <c r="M66" s="448"/>
      <c r="N66" s="448"/>
      <c r="O66" s="520"/>
      <c r="P66" s="520"/>
      <c r="Q66" s="452"/>
      <c r="R66" s="36"/>
      <c r="S66" s="448"/>
      <c r="T66" s="448"/>
      <c r="U66" s="448"/>
      <c r="V66" s="36"/>
      <c r="W66" s="36"/>
      <c r="X66" s="36"/>
      <c r="Y66" s="36"/>
      <c r="Z66" s="36"/>
      <c r="AA66" s="36"/>
      <c r="AB66" s="36"/>
      <c r="AC66" s="36"/>
      <c r="AD66" s="396"/>
    </row>
    <row r="67" spans="1:30" ht="15">
      <c r="A67" s="396"/>
      <c r="B67" s="36"/>
      <c r="C67" s="36"/>
      <c r="D67" s="36"/>
      <c r="E67" s="452"/>
      <c r="F67" s="514" t="s">
        <v>850</v>
      </c>
      <c r="G67" s="448"/>
      <c r="H67" s="448"/>
      <c r="I67" s="448"/>
      <c r="J67" s="448"/>
      <c r="K67" s="448"/>
      <c r="L67" s="448"/>
      <c r="M67" s="448"/>
      <c r="N67" s="448"/>
      <c r="O67" s="517"/>
      <c r="P67" s="517"/>
      <c r="Q67" s="977"/>
      <c r="R67" s="977"/>
      <c r="S67" s="977"/>
      <c r="T67" s="522"/>
      <c r="U67" s="448"/>
      <c r="V67" s="36"/>
      <c r="W67" s="36"/>
      <c r="X67" s="36"/>
      <c r="Y67" s="36"/>
      <c r="Z67" s="36"/>
      <c r="AA67" s="36"/>
      <c r="AB67" s="36"/>
      <c r="AC67" s="36"/>
      <c r="AD67" s="396"/>
    </row>
    <row r="68" spans="1:30" ht="15.75">
      <c r="A68" s="396"/>
      <c r="B68" s="36"/>
      <c r="C68" s="36"/>
      <c r="D68" s="36"/>
      <c r="E68" s="452"/>
      <c r="F68" s="514" t="s">
        <v>851</v>
      </c>
      <c r="G68" s="448"/>
      <c r="H68" s="448"/>
      <c r="I68" s="448"/>
      <c r="J68" s="448"/>
      <c r="K68" s="448"/>
      <c r="L68" s="448"/>
      <c r="M68" s="523"/>
      <c r="N68" s="523"/>
      <c r="O68" s="448"/>
      <c r="P68" s="448"/>
      <c r="Q68" s="977"/>
      <c r="R68" s="977"/>
      <c r="S68" s="977"/>
      <c r="T68" s="522"/>
      <c r="U68" s="448"/>
      <c r="V68" s="36"/>
      <c r="W68" s="36"/>
      <c r="X68" s="36"/>
      <c r="Y68" s="36"/>
      <c r="Z68" s="36"/>
      <c r="AA68" s="36"/>
      <c r="AB68" s="36"/>
      <c r="AC68" s="36"/>
      <c r="AD68" s="396"/>
    </row>
    <row r="69" spans="1:30" ht="15">
      <c r="A69" s="396"/>
      <c r="B69" s="36"/>
      <c r="C69" s="36"/>
      <c r="D69" s="36"/>
      <c r="E69" s="452"/>
      <c r="F69" s="511" t="s">
        <v>852</v>
      </c>
      <c r="G69" s="448"/>
      <c r="H69" s="448"/>
      <c r="I69" s="448"/>
      <c r="J69" s="448"/>
      <c r="K69" s="448"/>
      <c r="L69" s="448"/>
      <c r="M69" s="448"/>
      <c r="N69" s="448"/>
      <c r="O69" s="448"/>
      <c r="P69" s="448"/>
      <c r="Q69" s="448"/>
      <c r="R69" s="524"/>
      <c r="S69" s="448"/>
      <c r="T69" s="448"/>
      <c r="U69" s="448"/>
      <c r="V69" s="36"/>
      <c r="W69" s="36"/>
      <c r="X69" s="36"/>
      <c r="Y69" s="36"/>
      <c r="Z69" s="36"/>
      <c r="AA69" s="36"/>
      <c r="AB69" s="36"/>
      <c r="AC69" s="36"/>
      <c r="AD69" s="396"/>
    </row>
    <row r="70" spans="1:30" ht="15">
      <c r="A70" s="396"/>
      <c r="B70" s="36"/>
      <c r="C70" s="36"/>
      <c r="D70" s="36"/>
      <c r="E70" s="453"/>
      <c r="F70" s="511" t="s">
        <v>853</v>
      </c>
      <c r="G70" s="448"/>
      <c r="H70" s="448"/>
      <c r="I70" s="448"/>
      <c r="J70" s="448"/>
      <c r="K70" s="448"/>
      <c r="L70" s="448"/>
      <c r="M70" s="448"/>
      <c r="N70" s="448"/>
      <c r="O70" s="448"/>
      <c r="P70" s="448"/>
      <c r="Q70" s="448"/>
      <c r="R70" s="448"/>
      <c r="S70" s="448"/>
      <c r="T70" s="448"/>
      <c r="U70" s="448"/>
      <c r="V70" s="36"/>
      <c r="W70" s="36"/>
      <c r="X70" s="36"/>
      <c r="Y70" s="36"/>
      <c r="Z70" s="36"/>
      <c r="AA70" s="36"/>
      <c r="AB70" s="36"/>
      <c r="AC70" s="36"/>
      <c r="AD70" s="396"/>
    </row>
    <row r="71" spans="1:30" ht="15">
      <c r="A71" s="396"/>
      <c r="B71" s="36"/>
      <c r="C71" s="36"/>
      <c r="D71" s="36"/>
      <c r="E71" s="453"/>
      <c r="F71" s="511" t="s">
        <v>854</v>
      </c>
      <c r="G71" s="448"/>
      <c r="H71" s="448"/>
      <c r="I71" s="448"/>
      <c r="J71" s="448"/>
      <c r="K71" s="448"/>
      <c r="L71" s="448"/>
      <c r="M71" s="448"/>
      <c r="N71" s="448"/>
      <c r="O71" s="448"/>
      <c r="P71" s="448"/>
      <c r="Q71" s="448"/>
      <c r="R71" s="448"/>
      <c r="S71" s="448"/>
      <c r="T71" s="448"/>
      <c r="U71" s="448"/>
      <c r="V71" s="36"/>
      <c r="W71" s="36"/>
      <c r="X71" s="36"/>
      <c r="Y71" s="36"/>
      <c r="Z71" s="36"/>
      <c r="AA71" s="36"/>
      <c r="AB71" s="36"/>
      <c r="AC71" s="36"/>
      <c r="AD71" s="396"/>
    </row>
    <row r="72" spans="1:30" ht="15">
      <c r="A72" s="396"/>
      <c r="B72" s="36"/>
      <c r="C72" s="36"/>
      <c r="D72" s="36"/>
      <c r="E72" s="453"/>
      <c r="F72" s="511" t="s">
        <v>855</v>
      </c>
      <c r="G72" s="448"/>
      <c r="H72" s="448"/>
      <c r="I72" s="448"/>
      <c r="J72" s="448"/>
      <c r="K72" s="448"/>
      <c r="L72" s="448"/>
      <c r="M72" s="448"/>
      <c r="N72" s="448"/>
      <c r="O72" s="448"/>
      <c r="P72" s="448"/>
      <c r="Q72" s="448"/>
      <c r="R72" s="448"/>
      <c r="S72" s="448"/>
      <c r="T72" s="448"/>
      <c r="U72" s="448"/>
      <c r="V72" s="36"/>
      <c r="W72" s="36"/>
      <c r="X72" s="36"/>
      <c r="Y72" s="36"/>
      <c r="Z72" s="36"/>
      <c r="AA72" s="525"/>
      <c r="AB72" s="525"/>
      <c r="AC72" s="36"/>
      <c r="AD72" s="396"/>
    </row>
    <row r="73" spans="1:30" ht="15">
      <c r="A73" s="396"/>
      <c r="B73" s="36"/>
      <c r="C73" s="36"/>
      <c r="D73" s="448"/>
      <c r="E73" s="453"/>
      <c r="F73" s="448"/>
      <c r="G73" s="448"/>
      <c r="H73" s="448"/>
      <c r="I73" s="448"/>
      <c r="J73" s="448"/>
      <c r="K73" s="448"/>
      <c r="L73" s="448"/>
      <c r="M73" s="448"/>
      <c r="N73" s="448"/>
      <c r="O73" s="448"/>
      <c r="P73" s="448"/>
      <c r="Q73" s="448"/>
      <c r="R73" s="448"/>
      <c r="S73" s="448"/>
      <c r="T73" s="448"/>
      <c r="U73" s="448"/>
      <c r="V73" s="36"/>
      <c r="W73" s="36"/>
      <c r="X73" s="36"/>
      <c r="Y73" s="36"/>
      <c r="Z73" s="36"/>
      <c r="AA73" s="36"/>
      <c r="AB73" s="36"/>
      <c r="AC73" s="36"/>
      <c r="AD73" s="396"/>
    </row>
    <row r="74" spans="1:30" ht="15">
      <c r="A74" s="396"/>
      <c r="B74" s="396"/>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row>
    <row r="75" spans="1:30" ht="15">
      <c r="A75" s="396"/>
      <c r="B75" s="396"/>
      <c r="C75" s="396"/>
      <c r="D75" s="396"/>
      <c r="E75" s="396"/>
      <c r="F75" s="396"/>
      <c r="G75" s="396"/>
      <c r="H75" s="396"/>
      <c r="I75" s="396"/>
      <c r="J75" s="396"/>
      <c r="K75" s="396"/>
      <c r="L75" s="396"/>
      <c r="M75" s="396"/>
      <c r="N75" s="396"/>
      <c r="O75" s="396"/>
      <c r="P75" s="396"/>
      <c r="Q75" s="396"/>
      <c r="R75" s="396"/>
      <c r="S75" s="396"/>
      <c r="T75" s="396"/>
      <c r="U75" s="396"/>
      <c r="V75" s="396"/>
      <c r="W75" s="396"/>
      <c r="X75" s="396"/>
      <c r="Y75" s="396"/>
      <c r="Z75" s="396"/>
      <c r="AA75" s="396"/>
      <c r="AB75" s="396"/>
      <c r="AC75" s="396"/>
      <c r="AD75" s="396"/>
    </row>
  </sheetData>
  <sheetProtection formatCells="0" formatColumns="0" formatRows="0"/>
  <mergeCells count="27">
    <mergeCell ref="L11:M12"/>
    <mergeCell ref="N11:O12"/>
    <mergeCell ref="W11:X11"/>
    <mergeCell ref="Y11:Z11"/>
    <mergeCell ref="Q68:S68"/>
    <mergeCell ref="M13:M16"/>
    <mergeCell ref="N13:N16"/>
    <mergeCell ref="O13:O16"/>
    <mergeCell ref="W16:X16"/>
    <mergeCell ref="P62:R62"/>
    <mergeCell ref="Q67:S67"/>
    <mergeCell ref="D4:F4"/>
    <mergeCell ref="D5:F5"/>
    <mergeCell ref="F8:P8"/>
    <mergeCell ref="Q8:U8"/>
    <mergeCell ref="AB8:AB14"/>
    <mergeCell ref="H9:K10"/>
    <mergeCell ref="L9:O10"/>
    <mergeCell ref="W10:X10"/>
    <mergeCell ref="Y10:Z10"/>
    <mergeCell ref="H11:I12"/>
    <mergeCell ref="H13:H16"/>
    <mergeCell ref="I13:I16"/>
    <mergeCell ref="J13:J16"/>
    <mergeCell ref="K13:K16"/>
    <mergeCell ref="L13:L16"/>
    <mergeCell ref="J11:K12"/>
  </mergeCells>
  <printOptions/>
  <pageMargins left="0.7" right="0.7" top="0.75" bottom="0.75" header="0.3" footer="0.3"/>
  <pageSetup fitToHeight="0" fitToWidth="1" horizontalDpi="600" verticalDpi="600" orientation="landscape" paperSize="9" scale="3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7030A0"/>
    <pageSetUpPr fitToPage="1"/>
  </sheetPr>
  <dimension ref="A1:AE139"/>
  <sheetViews>
    <sheetView view="pageBreakPreview" zoomScale="60" workbookViewId="0" topLeftCell="I1"/>
  </sheetViews>
  <sheetFormatPr defaultColWidth="0" defaultRowHeight="15" zeroHeight="1"/>
  <cols>
    <col min="1" max="2" width="9.140625" style="0" customWidth="1"/>
    <col min="3" max="3" width="27.00390625" style="0" customWidth="1"/>
    <col min="4" max="4" width="10.7109375" style="0" customWidth="1"/>
    <col min="5" max="5" width="12.8515625" style="0" customWidth="1"/>
    <col min="6" max="6" width="20.421875" style="0" customWidth="1"/>
    <col min="7" max="7" width="14.140625" style="0" customWidth="1"/>
    <col min="8" max="9" width="12.28125" style="0" customWidth="1"/>
    <col min="10" max="10" width="11.8515625" style="0" customWidth="1"/>
    <col min="11" max="11" width="11.140625" style="0" customWidth="1"/>
    <col min="12" max="12" width="12.00390625" style="0" customWidth="1"/>
    <col min="13" max="15" width="11.8515625" style="0" customWidth="1"/>
    <col min="16" max="16" width="12.421875" style="0" customWidth="1"/>
    <col min="17" max="17" width="13.140625" style="0" customWidth="1"/>
    <col min="18" max="18" width="18.421875" style="0" customWidth="1"/>
    <col min="19" max="19" width="16.140625" style="0" customWidth="1"/>
    <col min="20" max="20" width="15.7109375" style="0" customWidth="1"/>
    <col min="21" max="21" width="18.421875" style="0" customWidth="1"/>
    <col min="22" max="22" width="18.00390625" style="0" customWidth="1"/>
    <col min="23" max="24" width="15.140625" style="0" customWidth="1"/>
    <col min="25" max="26" width="14.00390625" style="0" customWidth="1"/>
    <col min="27" max="27" width="13.00390625" style="0" customWidth="1"/>
    <col min="28" max="29" width="12.28125" style="0" customWidth="1"/>
    <col min="30" max="31" width="9.140625" style="0" customWidth="1"/>
    <col min="32" max="16384" width="9.140625" style="0" hidden="1" customWidth="1"/>
  </cols>
  <sheetData>
    <row r="1" spans="1:31" ht="15">
      <c r="A1" s="396"/>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row>
    <row r="2" spans="1:31" ht="15.75" thickBot="1">
      <c r="A2" s="39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96"/>
    </row>
    <row r="3" spans="1:31" s="406" customFormat="1" ht="17.25" thickBot="1">
      <c r="A3" s="399"/>
      <c r="B3" s="400"/>
      <c r="C3" s="719" t="s">
        <v>856</v>
      </c>
      <c r="D3" s="690"/>
      <c r="E3" s="690"/>
      <c r="F3" s="730"/>
      <c r="G3" s="402"/>
      <c r="H3" s="402"/>
      <c r="I3" s="402"/>
      <c r="J3" s="469"/>
      <c r="K3" s="402"/>
      <c r="L3" s="402"/>
      <c r="M3" s="402"/>
      <c r="N3" s="402"/>
      <c r="O3" s="402"/>
      <c r="P3" s="402"/>
      <c r="Q3" s="402"/>
      <c r="R3" s="526"/>
      <c r="S3" s="402"/>
      <c r="T3" s="526"/>
      <c r="U3" s="402"/>
      <c r="V3" s="527"/>
      <c r="W3" s="527"/>
      <c r="X3" s="527"/>
      <c r="Y3" s="400"/>
      <c r="Z3" s="400"/>
      <c r="AA3" s="400"/>
      <c r="AB3" s="404"/>
      <c r="AC3" s="404" t="s">
        <v>857</v>
      </c>
      <c r="AD3" s="400"/>
      <c r="AE3" s="399"/>
    </row>
    <row r="4" spans="1:31" s="406" customFormat="1" ht="16.5">
      <c r="A4" s="399"/>
      <c r="B4" s="400"/>
      <c r="C4" s="717" t="s">
        <v>667</v>
      </c>
      <c r="D4" s="958"/>
      <c r="E4" s="958"/>
      <c r="F4" s="959"/>
      <c r="G4" s="402"/>
      <c r="H4" s="402"/>
      <c r="I4" s="402"/>
      <c r="J4" s="469"/>
      <c r="K4" s="402"/>
      <c r="L4" s="402"/>
      <c r="M4" s="402"/>
      <c r="N4" s="402"/>
      <c r="O4" s="402"/>
      <c r="P4" s="402"/>
      <c r="Q4" s="402"/>
      <c r="R4" s="402"/>
      <c r="S4" s="402"/>
      <c r="T4" s="402"/>
      <c r="U4" s="402"/>
      <c r="V4" s="402"/>
      <c r="W4" s="527"/>
      <c r="X4" s="527"/>
      <c r="Y4" s="400"/>
      <c r="Z4" s="400"/>
      <c r="AA4" s="400"/>
      <c r="AB4" s="400"/>
      <c r="AC4" s="400"/>
      <c r="AD4" s="400"/>
      <c r="AE4" s="399"/>
    </row>
    <row r="5" spans="1:31" s="533" customFormat="1" ht="18.75">
      <c r="A5" s="528"/>
      <c r="B5" s="529"/>
      <c r="C5" s="663" t="s">
        <v>668</v>
      </c>
      <c r="D5" s="960"/>
      <c r="E5" s="960"/>
      <c r="F5" s="961"/>
      <c r="G5" s="530"/>
      <c r="H5" s="530"/>
      <c r="I5" s="530"/>
      <c r="J5" s="469"/>
      <c r="K5" s="531"/>
      <c r="L5" s="530"/>
      <c r="M5" s="530"/>
      <c r="N5" s="530"/>
      <c r="O5" s="530"/>
      <c r="P5" s="530"/>
      <c r="Q5" s="530"/>
      <c r="R5" s="530"/>
      <c r="S5" s="530"/>
      <c r="T5" s="530"/>
      <c r="U5" s="530"/>
      <c r="V5" s="530"/>
      <c r="W5" s="532"/>
      <c r="X5" s="532"/>
      <c r="Y5" s="531"/>
      <c r="Z5" s="531"/>
      <c r="AA5" s="531"/>
      <c r="AB5" s="531"/>
      <c r="AC5" s="531"/>
      <c r="AD5" s="529"/>
      <c r="AE5" s="528"/>
    </row>
    <row r="6" spans="1:31" s="533" customFormat="1" ht="19.5" thickBot="1">
      <c r="A6" s="528"/>
      <c r="B6" s="529"/>
      <c r="C6" s="407" t="s">
        <v>669</v>
      </c>
      <c r="D6" s="658"/>
      <c r="E6" s="658"/>
      <c r="F6" s="659"/>
      <c r="G6" s="530"/>
      <c r="H6" s="530"/>
      <c r="I6" s="530"/>
      <c r="J6" s="469"/>
      <c r="K6" s="531"/>
      <c r="L6" s="530"/>
      <c r="M6" s="530"/>
      <c r="N6" s="530"/>
      <c r="O6" s="530"/>
      <c r="P6" s="530"/>
      <c r="Q6" s="530"/>
      <c r="R6" s="530"/>
      <c r="S6" s="530"/>
      <c r="T6" s="530"/>
      <c r="U6" s="530"/>
      <c r="V6" s="530"/>
      <c r="W6" s="532"/>
      <c r="X6" s="532"/>
      <c r="Y6" s="531"/>
      <c r="Z6" s="531"/>
      <c r="AA6" s="531"/>
      <c r="AB6" s="531"/>
      <c r="AC6" s="531"/>
      <c r="AD6" s="529"/>
      <c r="AE6" s="528"/>
    </row>
    <row r="7" spans="1:31" s="406" customFormat="1" ht="13.5" thickBot="1">
      <c r="A7" s="399"/>
      <c r="B7" s="400"/>
      <c r="C7" s="402"/>
      <c r="D7" s="402"/>
      <c r="E7" s="402"/>
      <c r="F7" s="402"/>
      <c r="G7" s="402"/>
      <c r="H7" s="402"/>
      <c r="I7" s="402"/>
      <c r="J7" s="402"/>
      <c r="K7" s="402"/>
      <c r="L7" s="402"/>
      <c r="M7" s="402"/>
      <c r="N7" s="402"/>
      <c r="O7" s="402"/>
      <c r="P7" s="402"/>
      <c r="Q7" s="402"/>
      <c r="R7" s="402"/>
      <c r="S7" s="402"/>
      <c r="T7" s="402"/>
      <c r="U7" s="402"/>
      <c r="V7" s="402"/>
      <c r="W7" s="468"/>
      <c r="X7" s="468"/>
      <c r="Y7" s="468"/>
      <c r="Z7" s="468"/>
      <c r="AA7" s="468"/>
      <c r="AB7" s="468"/>
      <c r="AC7" s="468"/>
      <c r="AD7" s="400"/>
      <c r="AE7" s="399"/>
    </row>
    <row r="8" spans="1:31" s="406" customFormat="1" ht="12.75">
      <c r="A8" s="399"/>
      <c r="B8" s="400"/>
      <c r="C8" s="534"/>
      <c r="D8" s="535"/>
      <c r="E8" s="536"/>
      <c r="F8" s="982" t="s">
        <v>770</v>
      </c>
      <c r="G8" s="982"/>
      <c r="H8" s="982"/>
      <c r="I8" s="982"/>
      <c r="J8" s="982"/>
      <c r="K8" s="982"/>
      <c r="L8" s="982"/>
      <c r="M8" s="982"/>
      <c r="N8" s="982"/>
      <c r="O8" s="982"/>
      <c r="P8" s="982"/>
      <c r="Q8" s="982"/>
      <c r="R8" s="983" t="s">
        <v>771</v>
      </c>
      <c r="S8" s="984"/>
      <c r="T8" s="984"/>
      <c r="U8" s="984"/>
      <c r="V8" s="985"/>
      <c r="W8" s="537"/>
      <c r="X8" s="693"/>
      <c r="Y8" s="723"/>
      <c r="Z8" s="702"/>
      <c r="AA8" s="723"/>
      <c r="AB8" s="698"/>
      <c r="AC8" s="967" t="s">
        <v>772</v>
      </c>
      <c r="AD8" s="400"/>
      <c r="AE8" s="399"/>
    </row>
    <row r="9" spans="1:31" s="406" customFormat="1" ht="12.75">
      <c r="A9" s="399"/>
      <c r="B9" s="400"/>
      <c r="C9" s="1168"/>
      <c r="D9" s="1169"/>
      <c r="E9" s="1170"/>
      <c r="F9" s="1171"/>
      <c r="G9" s="1172" t="s">
        <v>858</v>
      </c>
      <c r="H9" s="1173"/>
      <c r="I9" s="1174" t="s">
        <v>859</v>
      </c>
      <c r="J9" s="1175"/>
      <c r="K9" s="1175"/>
      <c r="L9" s="1176"/>
      <c r="M9" s="1174" t="s">
        <v>774</v>
      </c>
      <c r="N9" s="1175"/>
      <c r="O9" s="1175"/>
      <c r="P9" s="1176"/>
      <c r="Q9" s="1177"/>
      <c r="R9" s="1178"/>
      <c r="S9" s="1169"/>
      <c r="T9" s="1171"/>
      <c r="U9" s="1169"/>
      <c r="V9" s="1179"/>
      <c r="W9" s="538"/>
      <c r="X9" s="539"/>
      <c r="Y9" s="540"/>
      <c r="Z9" s="774"/>
      <c r="AA9" s="540"/>
      <c r="AB9" s="758"/>
      <c r="AC9" s="968"/>
      <c r="AD9" s="400"/>
      <c r="AE9" s="399"/>
    </row>
    <row r="10" spans="1:31" s="406" customFormat="1" ht="15" customHeight="1">
      <c r="A10" s="399"/>
      <c r="B10" s="400"/>
      <c r="C10" s="541"/>
      <c r="D10" s="755"/>
      <c r="E10" s="775"/>
      <c r="F10" s="542"/>
      <c r="G10" s="1180" t="s">
        <v>860</v>
      </c>
      <c r="H10" s="1181"/>
      <c r="I10" s="1182"/>
      <c r="J10" s="1183"/>
      <c r="K10" s="1183"/>
      <c r="L10" s="1184"/>
      <c r="M10" s="1182"/>
      <c r="N10" s="1183"/>
      <c r="O10" s="1183"/>
      <c r="P10" s="1184"/>
      <c r="Q10" s="776"/>
      <c r="R10" s="543" t="s">
        <v>775</v>
      </c>
      <c r="S10" s="755"/>
      <c r="T10" s="544"/>
      <c r="U10" s="755"/>
      <c r="V10" s="545"/>
      <c r="W10" s="420" t="s">
        <v>695</v>
      </c>
      <c r="X10" s="986" t="s">
        <v>696</v>
      </c>
      <c r="Y10" s="971"/>
      <c r="Z10" s="972" t="s">
        <v>697</v>
      </c>
      <c r="AA10" s="971"/>
      <c r="AB10" s="475"/>
      <c r="AC10" s="968"/>
      <c r="AD10" s="400"/>
      <c r="AE10" s="399"/>
    </row>
    <row r="11" spans="1:31" s="406" customFormat="1" ht="15" customHeight="1">
      <c r="A11" s="399"/>
      <c r="B11" s="400"/>
      <c r="C11" s="422" t="s">
        <v>861</v>
      </c>
      <c r="D11" s="755" t="s">
        <v>779</v>
      </c>
      <c r="E11" s="775" t="s">
        <v>780</v>
      </c>
      <c r="F11" s="544" t="s">
        <v>862</v>
      </c>
      <c r="G11" s="755" t="s">
        <v>863</v>
      </c>
      <c r="H11" s="544" t="s">
        <v>864</v>
      </c>
      <c r="I11" s="987" t="s">
        <v>865</v>
      </c>
      <c r="J11" s="988"/>
      <c r="K11" s="987" t="s">
        <v>866</v>
      </c>
      <c r="L11" s="988"/>
      <c r="M11" s="1174" t="s">
        <v>867</v>
      </c>
      <c r="N11" s="1176"/>
      <c r="O11" s="1174" t="s">
        <v>868</v>
      </c>
      <c r="P11" s="1176"/>
      <c r="Q11" s="776" t="s">
        <v>869</v>
      </c>
      <c r="R11" s="543" t="s">
        <v>787</v>
      </c>
      <c r="S11" s="755" t="s">
        <v>870</v>
      </c>
      <c r="T11" s="755" t="s">
        <v>682</v>
      </c>
      <c r="U11" s="755" t="s">
        <v>789</v>
      </c>
      <c r="V11" s="775" t="s">
        <v>790</v>
      </c>
      <c r="W11" s="480" t="s">
        <v>708</v>
      </c>
      <c r="X11" s="989" t="s">
        <v>708</v>
      </c>
      <c r="Y11" s="1185"/>
      <c r="Z11" s="1186" t="s">
        <v>708</v>
      </c>
      <c r="AA11" s="1185"/>
      <c r="AB11" s="475" t="s">
        <v>698</v>
      </c>
      <c r="AC11" s="968"/>
      <c r="AD11" s="400"/>
      <c r="AE11" s="399"/>
    </row>
    <row r="12" spans="1:31" s="406" customFormat="1" ht="12.75">
      <c r="A12" s="399"/>
      <c r="B12" s="400"/>
      <c r="C12" s="422" t="s">
        <v>871</v>
      </c>
      <c r="D12" s="755"/>
      <c r="E12" s="775" t="s">
        <v>792</v>
      </c>
      <c r="F12" s="544" t="s">
        <v>872</v>
      </c>
      <c r="G12" s="755" t="s">
        <v>873</v>
      </c>
      <c r="H12" s="1187" t="s">
        <v>874</v>
      </c>
      <c r="I12" s="987"/>
      <c r="J12" s="1184"/>
      <c r="K12" s="1182"/>
      <c r="L12" s="1184"/>
      <c r="M12" s="1182"/>
      <c r="N12" s="1184"/>
      <c r="O12" s="1182"/>
      <c r="P12" s="1184"/>
      <c r="Q12" s="776" t="s">
        <v>795</v>
      </c>
      <c r="R12" s="543" t="s">
        <v>796</v>
      </c>
      <c r="S12" s="755" t="s">
        <v>797</v>
      </c>
      <c r="T12" s="544" t="s">
        <v>798</v>
      </c>
      <c r="U12" s="755" t="s">
        <v>799</v>
      </c>
      <c r="V12" s="775" t="s">
        <v>800</v>
      </c>
      <c r="W12" s="480"/>
      <c r="X12" s="1176" t="s">
        <v>809</v>
      </c>
      <c r="Y12" s="1188" t="s">
        <v>803</v>
      </c>
      <c r="Z12" s="1188" t="s">
        <v>809</v>
      </c>
      <c r="AA12" s="1188" t="s">
        <v>803</v>
      </c>
      <c r="AB12" s="754" t="s">
        <v>708</v>
      </c>
      <c r="AC12" s="968"/>
      <c r="AD12" s="400"/>
      <c r="AE12" s="399"/>
    </row>
    <row r="13" spans="1:31" s="406" customFormat="1" ht="12.75">
      <c r="A13" s="399"/>
      <c r="B13" s="400"/>
      <c r="C13" s="422"/>
      <c r="D13" s="755"/>
      <c r="E13" s="775" t="s">
        <v>703</v>
      </c>
      <c r="F13" s="544" t="s">
        <v>875</v>
      </c>
      <c r="G13" s="755"/>
      <c r="H13" s="544" t="s">
        <v>873</v>
      </c>
      <c r="I13" s="1188" t="s">
        <v>809</v>
      </c>
      <c r="J13" s="1188" t="s">
        <v>803</v>
      </c>
      <c r="K13" s="1188" t="s">
        <v>809</v>
      </c>
      <c r="L13" s="1188" t="s">
        <v>803</v>
      </c>
      <c r="M13" s="1188" t="s">
        <v>809</v>
      </c>
      <c r="N13" s="1188" t="s">
        <v>803</v>
      </c>
      <c r="O13" s="1188" t="s">
        <v>809</v>
      </c>
      <c r="P13" s="1188" t="s">
        <v>803</v>
      </c>
      <c r="Q13" s="776" t="s">
        <v>876</v>
      </c>
      <c r="R13" s="422" t="s">
        <v>805</v>
      </c>
      <c r="S13" s="755" t="s">
        <v>806</v>
      </c>
      <c r="T13" s="544" t="s">
        <v>807</v>
      </c>
      <c r="U13" s="755" t="s">
        <v>808</v>
      </c>
      <c r="V13" s="775" t="s">
        <v>706</v>
      </c>
      <c r="W13" s="546"/>
      <c r="X13" s="988"/>
      <c r="Y13" s="990"/>
      <c r="Z13" s="990"/>
      <c r="AA13" s="990"/>
      <c r="AB13" s="777"/>
      <c r="AC13" s="968"/>
      <c r="AD13" s="400"/>
      <c r="AE13" s="399"/>
    </row>
    <row r="14" spans="1:31" s="406" customFormat="1" ht="12.75">
      <c r="A14" s="399"/>
      <c r="B14" s="400"/>
      <c r="C14" s="422"/>
      <c r="D14" s="755"/>
      <c r="E14" s="775"/>
      <c r="F14" s="542"/>
      <c r="G14" s="755"/>
      <c r="H14" s="544"/>
      <c r="I14" s="990"/>
      <c r="J14" s="990"/>
      <c r="K14" s="990"/>
      <c r="L14" s="990"/>
      <c r="M14" s="990"/>
      <c r="N14" s="990"/>
      <c r="O14" s="990"/>
      <c r="P14" s="990"/>
      <c r="Q14" s="776" t="s">
        <v>811</v>
      </c>
      <c r="R14" s="422" t="s">
        <v>699</v>
      </c>
      <c r="S14" s="755"/>
      <c r="T14" s="544"/>
      <c r="U14" s="755"/>
      <c r="V14" s="545"/>
      <c r="W14" s="546"/>
      <c r="X14" s="988"/>
      <c r="Y14" s="990"/>
      <c r="Z14" s="990"/>
      <c r="AA14" s="990"/>
      <c r="AB14" s="777"/>
      <c r="AC14" s="968"/>
      <c r="AD14" s="400"/>
      <c r="AE14" s="399"/>
    </row>
    <row r="15" spans="1:31" s="406" customFormat="1" ht="12.75">
      <c r="A15" s="399"/>
      <c r="B15" s="400"/>
      <c r="C15" s="1189"/>
      <c r="D15" s="1190" t="s">
        <v>791</v>
      </c>
      <c r="E15" s="1191" t="s">
        <v>712</v>
      </c>
      <c r="F15" s="1192" t="s">
        <v>812</v>
      </c>
      <c r="G15" s="1193"/>
      <c r="H15" s="1194"/>
      <c r="I15" s="990"/>
      <c r="J15" s="990"/>
      <c r="K15" s="990"/>
      <c r="L15" s="990"/>
      <c r="M15" s="990"/>
      <c r="N15" s="990"/>
      <c r="O15" s="990"/>
      <c r="P15" s="990"/>
      <c r="Q15" s="776"/>
      <c r="R15" s="1189" t="s">
        <v>877</v>
      </c>
      <c r="S15" s="1193"/>
      <c r="T15" s="1195"/>
      <c r="U15" s="1190" t="s">
        <v>878</v>
      </c>
      <c r="V15" s="1196"/>
      <c r="W15" s="547"/>
      <c r="X15" s="1184"/>
      <c r="Y15" s="1197"/>
      <c r="Z15" s="1197"/>
      <c r="AA15" s="1197"/>
      <c r="AB15" s="1198"/>
      <c r="AC15" s="480"/>
      <c r="AD15" s="400"/>
      <c r="AE15" s="399"/>
    </row>
    <row r="16" spans="1:31" s="430" customFormat="1" ht="12.75">
      <c r="A16" s="424"/>
      <c r="B16" s="425"/>
      <c r="C16" s="1199" t="s">
        <v>720</v>
      </c>
      <c r="D16" s="1200" t="s">
        <v>721</v>
      </c>
      <c r="E16" s="1201" t="s">
        <v>722</v>
      </c>
      <c r="F16" s="1202" t="s">
        <v>723</v>
      </c>
      <c r="G16" s="1203" t="s">
        <v>724</v>
      </c>
      <c r="H16" s="1204" t="s">
        <v>725</v>
      </c>
      <c r="I16" s="1197"/>
      <c r="J16" s="1197"/>
      <c r="K16" s="1197"/>
      <c r="L16" s="1197"/>
      <c r="M16" s="1197"/>
      <c r="N16" s="1197"/>
      <c r="O16" s="1197"/>
      <c r="P16" s="1197"/>
      <c r="Q16" s="1205"/>
      <c r="R16" s="1199" t="s">
        <v>730</v>
      </c>
      <c r="S16" s="1203" t="s">
        <v>731</v>
      </c>
      <c r="T16" s="1203" t="s">
        <v>732</v>
      </c>
      <c r="U16" s="1203" t="s">
        <v>733</v>
      </c>
      <c r="V16" s="1206" t="s">
        <v>734</v>
      </c>
      <c r="W16" s="1207" t="s">
        <v>735</v>
      </c>
      <c r="X16" s="1208"/>
      <c r="Y16" s="1209" t="s">
        <v>736</v>
      </c>
      <c r="Z16" s="1209"/>
      <c r="AA16" s="1209" t="s">
        <v>737</v>
      </c>
      <c r="AB16" s="1210" t="s">
        <v>738</v>
      </c>
      <c r="AC16" s="1207" t="s">
        <v>739</v>
      </c>
      <c r="AD16" s="425"/>
      <c r="AE16" s="424"/>
    </row>
    <row r="17" spans="1:31" s="406" customFormat="1" ht="12.75">
      <c r="A17" s="399"/>
      <c r="B17" s="400"/>
      <c r="C17" s="548" t="s">
        <v>816</v>
      </c>
      <c r="D17" s="778"/>
      <c r="E17" s="779"/>
      <c r="F17" s="549"/>
      <c r="G17" s="1211"/>
      <c r="H17" s="1212"/>
      <c r="I17" s="1212"/>
      <c r="J17" s="550"/>
      <c r="K17" s="1212"/>
      <c r="L17" s="780"/>
      <c r="M17" s="780"/>
      <c r="N17" s="780"/>
      <c r="O17" s="780"/>
      <c r="P17" s="549"/>
      <c r="Q17" s="550"/>
      <c r="R17" s="551"/>
      <c r="S17" s="781"/>
      <c r="T17" s="781"/>
      <c r="U17" s="781"/>
      <c r="V17" s="782"/>
      <c r="W17" s="1213"/>
      <c r="X17" s="1214"/>
      <c r="Y17" s="1215"/>
      <c r="Z17" s="1215"/>
      <c r="AA17" s="1215"/>
      <c r="AB17" s="1216"/>
      <c r="AC17" s="552"/>
      <c r="AD17" s="400"/>
      <c r="AE17" s="399"/>
    </row>
    <row r="18" spans="1:31" s="436" customFormat="1" ht="12.75">
      <c r="A18" s="433"/>
      <c r="B18" s="434"/>
      <c r="C18" s="553" t="s">
        <v>879</v>
      </c>
      <c r="D18" s="783"/>
      <c r="E18" s="784"/>
      <c r="F18" s="554"/>
      <c r="G18" s="1217"/>
      <c r="H18" s="785"/>
      <c r="I18" s="785"/>
      <c r="J18" s="555"/>
      <c r="K18" s="786"/>
      <c r="L18" s="786"/>
      <c r="M18" s="786"/>
      <c r="N18" s="786"/>
      <c r="O18" s="786"/>
      <c r="P18" s="786"/>
      <c r="Q18" s="787"/>
      <c r="R18" s="556"/>
      <c r="S18" s="788"/>
      <c r="T18" s="788"/>
      <c r="U18" s="788"/>
      <c r="V18" s="789"/>
      <c r="W18" s="557"/>
      <c r="X18" s="558"/>
      <c r="Y18" s="790"/>
      <c r="Z18" s="790"/>
      <c r="AA18" s="790"/>
      <c r="AB18" s="791"/>
      <c r="AC18" s="557"/>
      <c r="AD18" s="434"/>
      <c r="AE18" s="433"/>
    </row>
    <row r="19" spans="1:31" s="436" customFormat="1" ht="12.75">
      <c r="A19" s="433"/>
      <c r="B19" s="434"/>
      <c r="C19" s="559"/>
      <c r="D19" s="783"/>
      <c r="E19" s="792" t="b">
        <v>1</v>
      </c>
      <c r="F19" s="560"/>
      <c r="G19" s="560"/>
      <c r="H19" s="560"/>
      <c r="I19" s="560"/>
      <c r="J19" s="560"/>
      <c r="K19" s="560"/>
      <c r="L19" s="560"/>
      <c r="M19" s="560"/>
      <c r="N19" s="560"/>
      <c r="O19" s="560"/>
      <c r="P19" s="560"/>
      <c r="Q19" s="561"/>
      <c r="R19" s="562"/>
      <c r="S19" s="793"/>
      <c r="T19" s="793"/>
      <c r="U19" s="793"/>
      <c r="V19" s="794"/>
      <c r="W19" s="563">
        <f>SUM(M19:Q19)</f>
        <v>0</v>
      </c>
      <c r="X19" s="564"/>
      <c r="Y19" s="793"/>
      <c r="Z19" s="793"/>
      <c r="AA19" s="793"/>
      <c r="AB19" s="795">
        <f>W19+SUM(X19:Y19)-SUM(Z19:AA19)</f>
        <v>0</v>
      </c>
      <c r="AC19" s="565"/>
      <c r="AD19" s="434"/>
      <c r="AE19" s="433"/>
    </row>
    <row r="20" spans="1:31" s="436" customFormat="1" ht="12.75">
      <c r="A20" s="433"/>
      <c r="B20" s="434"/>
      <c r="C20" s="559"/>
      <c r="D20" s="783"/>
      <c r="E20" s="792" t="b">
        <v>1</v>
      </c>
      <c r="F20" s="560"/>
      <c r="G20" s="560"/>
      <c r="H20" s="560"/>
      <c r="I20" s="560"/>
      <c r="J20" s="560"/>
      <c r="K20" s="560"/>
      <c r="L20" s="560"/>
      <c r="M20" s="560"/>
      <c r="N20" s="560"/>
      <c r="O20" s="560"/>
      <c r="P20" s="560"/>
      <c r="Q20" s="561"/>
      <c r="R20" s="562"/>
      <c r="S20" s="793"/>
      <c r="T20" s="793"/>
      <c r="U20" s="793"/>
      <c r="V20" s="794"/>
      <c r="W20" s="563">
        <f>SUM(M20:Q20)</f>
        <v>0</v>
      </c>
      <c r="X20" s="564"/>
      <c r="Y20" s="793"/>
      <c r="Z20" s="793"/>
      <c r="AA20" s="793"/>
      <c r="AB20" s="795">
        <f>W20+SUM(X20:Y20)-SUM(Z20:AA20)</f>
        <v>0</v>
      </c>
      <c r="AC20" s="565"/>
      <c r="AD20" s="434"/>
      <c r="AE20" s="433"/>
    </row>
    <row r="21" spans="1:31" s="436" customFormat="1" ht="12.75">
      <c r="A21" s="433"/>
      <c r="B21" s="434"/>
      <c r="C21" s="559"/>
      <c r="D21" s="783"/>
      <c r="E21" s="792" t="b">
        <v>1</v>
      </c>
      <c r="F21" s="560"/>
      <c r="G21" s="560"/>
      <c r="H21" s="560"/>
      <c r="I21" s="560"/>
      <c r="J21" s="560"/>
      <c r="K21" s="560"/>
      <c r="L21" s="560"/>
      <c r="M21" s="560"/>
      <c r="N21" s="560"/>
      <c r="O21" s="560"/>
      <c r="P21" s="560"/>
      <c r="Q21" s="561"/>
      <c r="R21" s="562"/>
      <c r="S21" s="793"/>
      <c r="T21" s="793"/>
      <c r="U21" s="793"/>
      <c r="V21" s="794"/>
      <c r="W21" s="563">
        <f aca="true" t="shared" si="0" ref="W21:W36">SUM(M21:Q21)</f>
        <v>0</v>
      </c>
      <c r="X21" s="564"/>
      <c r="Y21" s="793"/>
      <c r="Z21" s="793"/>
      <c r="AA21" s="793"/>
      <c r="AB21" s="795">
        <f aca="true" t="shared" si="1" ref="AB21:AB36">W21+SUM(X21:Y21)-SUM(Z21:AA21)</f>
        <v>0</v>
      </c>
      <c r="AC21" s="565"/>
      <c r="AD21" s="434"/>
      <c r="AE21" s="433"/>
    </row>
    <row r="22" spans="1:31" s="436" customFormat="1" ht="12.75">
      <c r="A22" s="433"/>
      <c r="B22" s="434"/>
      <c r="C22" s="559"/>
      <c r="D22" s="783"/>
      <c r="E22" s="792" t="b">
        <v>1</v>
      </c>
      <c r="F22" s="560"/>
      <c r="G22" s="560"/>
      <c r="H22" s="560"/>
      <c r="I22" s="560"/>
      <c r="J22" s="560"/>
      <c r="K22" s="560"/>
      <c r="L22" s="560"/>
      <c r="M22" s="560"/>
      <c r="N22" s="560"/>
      <c r="O22" s="560"/>
      <c r="P22" s="560"/>
      <c r="Q22" s="561"/>
      <c r="R22" s="562"/>
      <c r="S22" s="793"/>
      <c r="T22" s="793"/>
      <c r="U22" s="793"/>
      <c r="V22" s="794"/>
      <c r="W22" s="563">
        <f t="shared" si="0"/>
        <v>0</v>
      </c>
      <c r="X22" s="564"/>
      <c r="Y22" s="793"/>
      <c r="Z22" s="793"/>
      <c r="AA22" s="793"/>
      <c r="AB22" s="795">
        <f t="shared" si="1"/>
        <v>0</v>
      </c>
      <c r="AC22" s="565"/>
      <c r="AD22" s="434"/>
      <c r="AE22" s="433"/>
    </row>
    <row r="23" spans="1:31" s="436" customFormat="1" ht="12.75">
      <c r="A23" s="433"/>
      <c r="B23" s="434"/>
      <c r="C23" s="559"/>
      <c r="D23" s="783"/>
      <c r="E23" s="792" t="b">
        <v>1</v>
      </c>
      <c r="F23" s="560"/>
      <c r="G23" s="560"/>
      <c r="H23" s="560"/>
      <c r="I23" s="560"/>
      <c r="J23" s="560"/>
      <c r="K23" s="560"/>
      <c r="L23" s="560"/>
      <c r="M23" s="560"/>
      <c r="N23" s="560"/>
      <c r="O23" s="560"/>
      <c r="P23" s="560"/>
      <c r="Q23" s="561"/>
      <c r="R23" s="562"/>
      <c r="S23" s="793"/>
      <c r="T23" s="793"/>
      <c r="U23" s="793"/>
      <c r="V23" s="794"/>
      <c r="W23" s="563">
        <f t="shared" si="0"/>
        <v>0</v>
      </c>
      <c r="X23" s="564"/>
      <c r="Y23" s="793"/>
      <c r="Z23" s="793"/>
      <c r="AA23" s="793"/>
      <c r="AB23" s="795">
        <f t="shared" si="1"/>
        <v>0</v>
      </c>
      <c r="AC23" s="565"/>
      <c r="AD23" s="434"/>
      <c r="AE23" s="433"/>
    </row>
    <row r="24" spans="1:31" s="436" customFormat="1" ht="12.75">
      <c r="A24" s="433"/>
      <c r="B24" s="434"/>
      <c r="C24" s="559"/>
      <c r="D24" s="783"/>
      <c r="E24" s="792" t="b">
        <v>1</v>
      </c>
      <c r="F24" s="560"/>
      <c r="G24" s="560"/>
      <c r="H24" s="560"/>
      <c r="I24" s="560"/>
      <c r="J24" s="560"/>
      <c r="K24" s="560"/>
      <c r="L24" s="560"/>
      <c r="M24" s="560"/>
      <c r="N24" s="560"/>
      <c r="O24" s="560"/>
      <c r="P24" s="560"/>
      <c r="Q24" s="561"/>
      <c r="R24" s="562"/>
      <c r="S24" s="793"/>
      <c r="T24" s="793"/>
      <c r="U24" s="793"/>
      <c r="V24" s="794"/>
      <c r="W24" s="563">
        <f t="shared" si="0"/>
        <v>0</v>
      </c>
      <c r="X24" s="564"/>
      <c r="Y24" s="793"/>
      <c r="Z24" s="793"/>
      <c r="AA24" s="793"/>
      <c r="AB24" s="795">
        <f t="shared" si="1"/>
        <v>0</v>
      </c>
      <c r="AC24" s="565"/>
      <c r="AD24" s="434"/>
      <c r="AE24" s="433"/>
    </row>
    <row r="25" spans="1:31" s="436" customFormat="1" ht="12.75">
      <c r="A25" s="433"/>
      <c r="B25" s="434"/>
      <c r="C25" s="559"/>
      <c r="D25" s="783"/>
      <c r="E25" s="792" t="b">
        <v>1</v>
      </c>
      <c r="F25" s="560"/>
      <c r="G25" s="560"/>
      <c r="H25" s="560"/>
      <c r="I25" s="560"/>
      <c r="J25" s="560"/>
      <c r="K25" s="560"/>
      <c r="L25" s="560"/>
      <c r="M25" s="560"/>
      <c r="N25" s="560"/>
      <c r="O25" s="560"/>
      <c r="P25" s="560"/>
      <c r="Q25" s="561"/>
      <c r="R25" s="562"/>
      <c r="S25" s="793"/>
      <c r="T25" s="793"/>
      <c r="U25" s="793"/>
      <c r="V25" s="794"/>
      <c r="W25" s="563">
        <f t="shared" si="0"/>
        <v>0</v>
      </c>
      <c r="X25" s="564"/>
      <c r="Y25" s="793"/>
      <c r="Z25" s="793"/>
      <c r="AA25" s="793"/>
      <c r="AB25" s="795">
        <f t="shared" si="1"/>
        <v>0</v>
      </c>
      <c r="AC25" s="565"/>
      <c r="AD25" s="434"/>
      <c r="AE25" s="433"/>
    </row>
    <row r="26" spans="1:31" s="436" customFormat="1" ht="12.75">
      <c r="A26" s="433"/>
      <c r="B26" s="434"/>
      <c r="C26" s="559"/>
      <c r="D26" s="783"/>
      <c r="E26" s="792" t="b">
        <v>1</v>
      </c>
      <c r="F26" s="560"/>
      <c r="G26" s="560"/>
      <c r="H26" s="560"/>
      <c r="I26" s="560"/>
      <c r="J26" s="560"/>
      <c r="K26" s="560"/>
      <c r="L26" s="560"/>
      <c r="M26" s="560"/>
      <c r="N26" s="560"/>
      <c r="O26" s="560"/>
      <c r="P26" s="560"/>
      <c r="Q26" s="561"/>
      <c r="R26" s="562"/>
      <c r="S26" s="793"/>
      <c r="T26" s="793"/>
      <c r="U26" s="793"/>
      <c r="V26" s="794"/>
      <c r="W26" s="563">
        <f t="shared" si="0"/>
        <v>0</v>
      </c>
      <c r="X26" s="564"/>
      <c r="Y26" s="793"/>
      <c r="Z26" s="793"/>
      <c r="AA26" s="793"/>
      <c r="AB26" s="795">
        <f t="shared" si="1"/>
        <v>0</v>
      </c>
      <c r="AC26" s="565"/>
      <c r="AD26" s="434"/>
      <c r="AE26" s="433"/>
    </row>
    <row r="27" spans="1:31" s="436" customFormat="1" ht="12.75">
      <c r="A27" s="433"/>
      <c r="B27" s="434"/>
      <c r="C27" s="559"/>
      <c r="D27" s="783"/>
      <c r="E27" s="792" t="b">
        <v>1</v>
      </c>
      <c r="F27" s="560"/>
      <c r="G27" s="560"/>
      <c r="H27" s="560"/>
      <c r="I27" s="560"/>
      <c r="J27" s="560"/>
      <c r="K27" s="560"/>
      <c r="L27" s="560"/>
      <c r="M27" s="560"/>
      <c r="N27" s="560"/>
      <c r="O27" s="560"/>
      <c r="P27" s="560"/>
      <c r="Q27" s="561"/>
      <c r="R27" s="562"/>
      <c r="S27" s="793"/>
      <c r="T27" s="793"/>
      <c r="U27" s="793"/>
      <c r="V27" s="794"/>
      <c r="W27" s="563">
        <f t="shared" si="0"/>
        <v>0</v>
      </c>
      <c r="X27" s="564"/>
      <c r="Y27" s="793"/>
      <c r="Z27" s="793"/>
      <c r="AA27" s="793"/>
      <c r="AB27" s="795">
        <f t="shared" si="1"/>
        <v>0</v>
      </c>
      <c r="AC27" s="565"/>
      <c r="AD27" s="434"/>
      <c r="AE27" s="433"/>
    </row>
    <row r="28" spans="1:31" s="436" customFormat="1" ht="12.75">
      <c r="A28" s="433"/>
      <c r="B28" s="434"/>
      <c r="C28" s="559"/>
      <c r="D28" s="783"/>
      <c r="E28" s="792" t="b">
        <v>1</v>
      </c>
      <c r="F28" s="560"/>
      <c r="G28" s="560"/>
      <c r="H28" s="560"/>
      <c r="I28" s="560"/>
      <c r="J28" s="560"/>
      <c r="K28" s="560"/>
      <c r="L28" s="560"/>
      <c r="M28" s="560"/>
      <c r="N28" s="560"/>
      <c r="O28" s="560"/>
      <c r="P28" s="560"/>
      <c r="Q28" s="561"/>
      <c r="R28" s="562"/>
      <c r="S28" s="793"/>
      <c r="T28" s="793"/>
      <c r="U28" s="793"/>
      <c r="V28" s="794"/>
      <c r="W28" s="563">
        <f t="shared" si="0"/>
        <v>0</v>
      </c>
      <c r="X28" s="564"/>
      <c r="Y28" s="793"/>
      <c r="Z28" s="793"/>
      <c r="AA28" s="793"/>
      <c r="AB28" s="795">
        <f t="shared" si="1"/>
        <v>0</v>
      </c>
      <c r="AC28" s="565"/>
      <c r="AD28" s="434"/>
      <c r="AE28" s="433"/>
    </row>
    <row r="29" spans="1:31" s="436" customFormat="1" ht="12.75">
      <c r="A29" s="433"/>
      <c r="B29" s="434"/>
      <c r="C29" s="559"/>
      <c r="D29" s="783"/>
      <c r="E29" s="792" t="b">
        <v>1</v>
      </c>
      <c r="F29" s="560"/>
      <c r="G29" s="560"/>
      <c r="H29" s="560"/>
      <c r="I29" s="560"/>
      <c r="J29" s="560"/>
      <c r="K29" s="560"/>
      <c r="L29" s="560"/>
      <c r="M29" s="560"/>
      <c r="N29" s="560"/>
      <c r="O29" s="560"/>
      <c r="P29" s="560"/>
      <c r="Q29" s="561"/>
      <c r="R29" s="562"/>
      <c r="S29" s="793"/>
      <c r="T29" s="793"/>
      <c r="U29" s="793"/>
      <c r="V29" s="794"/>
      <c r="W29" s="563">
        <f t="shared" si="0"/>
        <v>0</v>
      </c>
      <c r="X29" s="564"/>
      <c r="Y29" s="793"/>
      <c r="Z29" s="793"/>
      <c r="AA29" s="793"/>
      <c r="AB29" s="795">
        <f t="shared" si="1"/>
        <v>0</v>
      </c>
      <c r="AC29" s="565"/>
      <c r="AD29" s="434"/>
      <c r="AE29" s="433"/>
    </row>
    <row r="30" spans="1:31" s="436" customFormat="1" ht="12.75">
      <c r="A30" s="433"/>
      <c r="B30" s="434"/>
      <c r="C30" s="559"/>
      <c r="D30" s="783"/>
      <c r="E30" s="792" t="b">
        <v>1</v>
      </c>
      <c r="F30" s="560"/>
      <c r="G30" s="560"/>
      <c r="H30" s="560"/>
      <c r="I30" s="560"/>
      <c r="J30" s="560"/>
      <c r="K30" s="560"/>
      <c r="L30" s="560"/>
      <c r="M30" s="560"/>
      <c r="N30" s="560"/>
      <c r="O30" s="560"/>
      <c r="P30" s="560"/>
      <c r="Q30" s="561"/>
      <c r="R30" s="562"/>
      <c r="S30" s="793"/>
      <c r="T30" s="793"/>
      <c r="U30" s="793"/>
      <c r="V30" s="794"/>
      <c r="W30" s="563">
        <f t="shared" si="0"/>
        <v>0</v>
      </c>
      <c r="X30" s="564"/>
      <c r="Y30" s="793"/>
      <c r="Z30" s="793"/>
      <c r="AA30" s="793"/>
      <c r="AB30" s="795">
        <f t="shared" si="1"/>
        <v>0</v>
      </c>
      <c r="AC30" s="565"/>
      <c r="AD30" s="434"/>
      <c r="AE30" s="433"/>
    </row>
    <row r="31" spans="1:31" s="436" customFormat="1" ht="12.75">
      <c r="A31" s="433"/>
      <c r="B31" s="434"/>
      <c r="C31" s="559"/>
      <c r="D31" s="783"/>
      <c r="E31" s="792" t="b">
        <v>1</v>
      </c>
      <c r="F31" s="560"/>
      <c r="G31" s="560"/>
      <c r="H31" s="560"/>
      <c r="I31" s="560"/>
      <c r="J31" s="560"/>
      <c r="K31" s="560"/>
      <c r="L31" s="560"/>
      <c r="M31" s="560"/>
      <c r="N31" s="560"/>
      <c r="O31" s="560"/>
      <c r="P31" s="560"/>
      <c r="Q31" s="561"/>
      <c r="R31" s="562"/>
      <c r="S31" s="793"/>
      <c r="T31" s="793"/>
      <c r="U31" s="793"/>
      <c r="V31" s="794"/>
      <c r="W31" s="563">
        <f t="shared" si="0"/>
        <v>0</v>
      </c>
      <c r="X31" s="564"/>
      <c r="Y31" s="793"/>
      <c r="Z31" s="793"/>
      <c r="AA31" s="793"/>
      <c r="AB31" s="795">
        <f t="shared" si="1"/>
        <v>0</v>
      </c>
      <c r="AC31" s="565"/>
      <c r="AD31" s="434"/>
      <c r="AE31" s="433"/>
    </row>
    <row r="32" spans="1:31" s="436" customFormat="1" ht="12.75">
      <c r="A32" s="433"/>
      <c r="B32" s="434"/>
      <c r="C32" s="559"/>
      <c r="D32" s="783"/>
      <c r="E32" s="792" t="b">
        <v>1</v>
      </c>
      <c r="F32" s="560"/>
      <c r="G32" s="560"/>
      <c r="H32" s="560"/>
      <c r="I32" s="560"/>
      <c r="J32" s="560"/>
      <c r="K32" s="560"/>
      <c r="L32" s="560"/>
      <c r="M32" s="560"/>
      <c r="N32" s="560"/>
      <c r="O32" s="560"/>
      <c r="P32" s="560"/>
      <c r="Q32" s="561"/>
      <c r="R32" s="562"/>
      <c r="S32" s="793"/>
      <c r="T32" s="793"/>
      <c r="U32" s="793"/>
      <c r="V32" s="794"/>
      <c r="W32" s="563">
        <f t="shared" si="0"/>
        <v>0</v>
      </c>
      <c r="X32" s="564"/>
      <c r="Y32" s="793"/>
      <c r="Z32" s="793"/>
      <c r="AA32" s="793"/>
      <c r="AB32" s="795">
        <f t="shared" si="1"/>
        <v>0</v>
      </c>
      <c r="AC32" s="565"/>
      <c r="AD32" s="434"/>
      <c r="AE32" s="433"/>
    </row>
    <row r="33" spans="1:31" s="436" customFormat="1" ht="12.75">
      <c r="A33" s="433"/>
      <c r="B33" s="434"/>
      <c r="C33" s="559"/>
      <c r="D33" s="783"/>
      <c r="E33" s="792" t="b">
        <v>1</v>
      </c>
      <c r="F33" s="560"/>
      <c r="G33" s="560"/>
      <c r="H33" s="560"/>
      <c r="I33" s="560"/>
      <c r="J33" s="560"/>
      <c r="K33" s="560"/>
      <c r="L33" s="560"/>
      <c r="M33" s="560"/>
      <c r="N33" s="560"/>
      <c r="O33" s="560"/>
      <c r="P33" s="560"/>
      <c r="Q33" s="561"/>
      <c r="R33" s="562"/>
      <c r="S33" s="793"/>
      <c r="T33" s="793"/>
      <c r="U33" s="793"/>
      <c r="V33" s="794"/>
      <c r="W33" s="563">
        <f t="shared" si="0"/>
        <v>0</v>
      </c>
      <c r="X33" s="564"/>
      <c r="Y33" s="793"/>
      <c r="Z33" s="793"/>
      <c r="AA33" s="793"/>
      <c r="AB33" s="795">
        <f t="shared" si="1"/>
        <v>0</v>
      </c>
      <c r="AC33" s="565"/>
      <c r="AD33" s="434"/>
      <c r="AE33" s="433"/>
    </row>
    <row r="34" spans="1:31" s="436" customFormat="1" ht="12.75">
      <c r="A34" s="433"/>
      <c r="B34" s="434"/>
      <c r="C34" s="559"/>
      <c r="D34" s="783"/>
      <c r="E34" s="792" t="b">
        <v>1</v>
      </c>
      <c r="F34" s="560"/>
      <c r="G34" s="560"/>
      <c r="H34" s="560"/>
      <c r="I34" s="560"/>
      <c r="J34" s="560"/>
      <c r="K34" s="560"/>
      <c r="L34" s="560"/>
      <c r="M34" s="560"/>
      <c r="N34" s="560"/>
      <c r="O34" s="560"/>
      <c r="P34" s="560"/>
      <c r="Q34" s="561"/>
      <c r="R34" s="562"/>
      <c r="S34" s="793"/>
      <c r="T34" s="793"/>
      <c r="U34" s="793"/>
      <c r="V34" s="794"/>
      <c r="W34" s="563">
        <f t="shared" si="0"/>
        <v>0</v>
      </c>
      <c r="X34" s="564"/>
      <c r="Y34" s="793"/>
      <c r="Z34" s="793"/>
      <c r="AA34" s="793"/>
      <c r="AB34" s="795">
        <f t="shared" si="1"/>
        <v>0</v>
      </c>
      <c r="AC34" s="565"/>
      <c r="AD34" s="434"/>
      <c r="AE34" s="433"/>
    </row>
    <row r="35" spans="1:31" s="436" customFormat="1" ht="12.75">
      <c r="A35" s="433"/>
      <c r="B35" s="434"/>
      <c r="C35" s="559"/>
      <c r="D35" s="783"/>
      <c r="E35" s="792" t="b">
        <v>1</v>
      </c>
      <c r="F35" s="560"/>
      <c r="G35" s="560"/>
      <c r="H35" s="560"/>
      <c r="I35" s="560"/>
      <c r="J35" s="560"/>
      <c r="K35" s="560"/>
      <c r="L35" s="560"/>
      <c r="M35" s="560"/>
      <c r="N35" s="560"/>
      <c r="O35" s="560"/>
      <c r="P35" s="560"/>
      <c r="Q35" s="561"/>
      <c r="R35" s="562"/>
      <c r="S35" s="793"/>
      <c r="T35" s="793"/>
      <c r="U35" s="793"/>
      <c r="V35" s="794"/>
      <c r="W35" s="563">
        <f t="shared" si="0"/>
        <v>0</v>
      </c>
      <c r="X35" s="564"/>
      <c r="Y35" s="793"/>
      <c r="Z35" s="793"/>
      <c r="AA35" s="793"/>
      <c r="AB35" s="795">
        <f t="shared" si="1"/>
        <v>0</v>
      </c>
      <c r="AC35" s="565"/>
      <c r="AD35" s="434"/>
      <c r="AE35" s="433"/>
    </row>
    <row r="36" spans="1:31" s="436" customFormat="1" ht="12.75">
      <c r="A36" s="433"/>
      <c r="B36" s="434"/>
      <c r="C36" s="559"/>
      <c r="D36" s="783"/>
      <c r="E36" s="792" t="b">
        <v>1</v>
      </c>
      <c r="F36" s="560"/>
      <c r="G36" s="560"/>
      <c r="H36" s="560"/>
      <c r="I36" s="560"/>
      <c r="J36" s="560"/>
      <c r="K36" s="560"/>
      <c r="L36" s="560"/>
      <c r="M36" s="560"/>
      <c r="N36" s="560"/>
      <c r="O36" s="560"/>
      <c r="P36" s="560"/>
      <c r="Q36" s="561"/>
      <c r="R36" s="562"/>
      <c r="S36" s="793"/>
      <c r="T36" s="793"/>
      <c r="U36" s="793"/>
      <c r="V36" s="794"/>
      <c r="W36" s="563">
        <f t="shared" si="0"/>
        <v>0</v>
      </c>
      <c r="X36" s="564"/>
      <c r="Y36" s="793"/>
      <c r="Z36" s="793"/>
      <c r="AA36" s="793"/>
      <c r="AB36" s="795">
        <f t="shared" si="1"/>
        <v>0</v>
      </c>
      <c r="AC36" s="565"/>
      <c r="AD36" s="434"/>
      <c r="AE36" s="433"/>
    </row>
    <row r="37" spans="1:31" s="436" customFormat="1" ht="12.75">
      <c r="A37" s="433"/>
      <c r="B37" s="434"/>
      <c r="C37" s="553" t="s">
        <v>880</v>
      </c>
      <c r="D37" s="783"/>
      <c r="E37" s="792"/>
      <c r="F37" s="560"/>
      <c r="G37" s="1218"/>
      <c r="H37" s="796"/>
      <c r="I37" s="796"/>
      <c r="J37" s="566"/>
      <c r="K37" s="796"/>
      <c r="L37" s="796"/>
      <c r="M37" s="796"/>
      <c r="N37" s="796"/>
      <c r="O37" s="796"/>
      <c r="P37" s="796"/>
      <c r="Q37" s="797"/>
      <c r="R37" s="562"/>
      <c r="S37" s="793"/>
      <c r="T37" s="793"/>
      <c r="U37" s="793"/>
      <c r="V37" s="794"/>
      <c r="W37" s="567"/>
      <c r="X37" s="564"/>
      <c r="Y37" s="793"/>
      <c r="Z37" s="793"/>
      <c r="AA37" s="793"/>
      <c r="AB37" s="798"/>
      <c r="AC37" s="565"/>
      <c r="AD37" s="434"/>
      <c r="AE37" s="433"/>
    </row>
    <row r="38" spans="1:31" s="436" customFormat="1" ht="12.75">
      <c r="A38" s="433"/>
      <c r="B38" s="434"/>
      <c r="C38" s="559"/>
      <c r="D38" s="783"/>
      <c r="E38" s="792" t="b">
        <v>0</v>
      </c>
      <c r="F38" s="560"/>
      <c r="G38" s="560"/>
      <c r="H38" s="560"/>
      <c r="I38" s="560"/>
      <c r="J38" s="560"/>
      <c r="K38" s="560"/>
      <c r="L38" s="560"/>
      <c r="M38" s="560"/>
      <c r="N38" s="560"/>
      <c r="O38" s="560"/>
      <c r="P38" s="560"/>
      <c r="Q38" s="561"/>
      <c r="R38" s="562"/>
      <c r="S38" s="793"/>
      <c r="T38" s="793"/>
      <c r="U38" s="793"/>
      <c r="V38" s="794"/>
      <c r="W38" s="563">
        <f>SUM(M38:Q38)</f>
        <v>0</v>
      </c>
      <c r="X38" s="564"/>
      <c r="Y38" s="793"/>
      <c r="Z38" s="793"/>
      <c r="AA38" s="793"/>
      <c r="AB38" s="795">
        <f>W38+SUM(X38:Y38)-SUM(Z38:AA38)</f>
        <v>0</v>
      </c>
      <c r="AC38" s="565"/>
      <c r="AD38" s="434"/>
      <c r="AE38" s="433"/>
    </row>
    <row r="39" spans="1:31" s="436" customFormat="1" ht="12.75">
      <c r="A39" s="433"/>
      <c r="B39" s="434"/>
      <c r="C39" s="559"/>
      <c r="D39" s="783"/>
      <c r="E39" s="792" t="b">
        <v>0</v>
      </c>
      <c r="F39" s="560"/>
      <c r="G39" s="560"/>
      <c r="H39" s="560"/>
      <c r="I39" s="560"/>
      <c r="J39" s="560"/>
      <c r="K39" s="560"/>
      <c r="L39" s="560"/>
      <c r="M39" s="560"/>
      <c r="N39" s="560"/>
      <c r="O39" s="560"/>
      <c r="P39" s="560"/>
      <c r="Q39" s="561"/>
      <c r="R39" s="562"/>
      <c r="S39" s="793"/>
      <c r="T39" s="793"/>
      <c r="U39" s="793"/>
      <c r="V39" s="794"/>
      <c r="W39" s="563">
        <f aca="true" t="shared" si="2" ref="W39:W63">SUM(M39:Q39)</f>
        <v>0</v>
      </c>
      <c r="X39" s="564"/>
      <c r="Y39" s="793"/>
      <c r="Z39" s="793"/>
      <c r="AA39" s="793"/>
      <c r="AB39" s="795">
        <f aca="true" t="shared" si="3" ref="AB39:AB63">W39+SUM(X39:Y39)-SUM(Z39:AA39)</f>
        <v>0</v>
      </c>
      <c r="AC39" s="565"/>
      <c r="AD39" s="434"/>
      <c r="AE39" s="433"/>
    </row>
    <row r="40" spans="1:31" s="436" customFormat="1" ht="12.75">
      <c r="A40" s="433"/>
      <c r="B40" s="434"/>
      <c r="C40" s="559"/>
      <c r="D40" s="783"/>
      <c r="E40" s="792" t="b">
        <v>0</v>
      </c>
      <c r="F40" s="560"/>
      <c r="G40" s="560"/>
      <c r="H40" s="560"/>
      <c r="I40" s="560"/>
      <c r="J40" s="560"/>
      <c r="K40" s="560"/>
      <c r="L40" s="560"/>
      <c r="M40" s="560"/>
      <c r="N40" s="560"/>
      <c r="O40" s="560"/>
      <c r="P40" s="560"/>
      <c r="Q40" s="561"/>
      <c r="R40" s="562"/>
      <c r="S40" s="793"/>
      <c r="T40" s="793"/>
      <c r="U40" s="793"/>
      <c r="V40" s="794"/>
      <c r="W40" s="563">
        <f t="shared" si="2"/>
        <v>0</v>
      </c>
      <c r="X40" s="564"/>
      <c r="Y40" s="793"/>
      <c r="Z40" s="793"/>
      <c r="AA40" s="793"/>
      <c r="AB40" s="795">
        <f t="shared" si="3"/>
        <v>0</v>
      </c>
      <c r="AC40" s="565"/>
      <c r="AD40" s="434"/>
      <c r="AE40" s="433"/>
    </row>
    <row r="41" spans="1:31" s="436" customFormat="1" ht="12.75">
      <c r="A41" s="433"/>
      <c r="B41" s="434"/>
      <c r="C41" s="559"/>
      <c r="D41" s="783"/>
      <c r="E41" s="792" t="b">
        <v>0</v>
      </c>
      <c r="F41" s="560"/>
      <c r="G41" s="560"/>
      <c r="H41" s="560"/>
      <c r="I41" s="560"/>
      <c r="J41" s="560"/>
      <c r="K41" s="560"/>
      <c r="L41" s="560"/>
      <c r="M41" s="560"/>
      <c r="N41" s="560"/>
      <c r="O41" s="560"/>
      <c r="P41" s="560"/>
      <c r="Q41" s="561"/>
      <c r="R41" s="562"/>
      <c r="S41" s="793"/>
      <c r="T41" s="793"/>
      <c r="U41" s="793"/>
      <c r="V41" s="794"/>
      <c r="W41" s="563">
        <f t="shared" si="2"/>
        <v>0</v>
      </c>
      <c r="X41" s="564"/>
      <c r="Y41" s="793"/>
      <c r="Z41" s="793"/>
      <c r="AA41" s="793"/>
      <c r="AB41" s="795">
        <f t="shared" si="3"/>
        <v>0</v>
      </c>
      <c r="AC41" s="565"/>
      <c r="AD41" s="434"/>
      <c r="AE41" s="433"/>
    </row>
    <row r="42" spans="1:31" s="436" customFormat="1" ht="12.75">
      <c r="A42" s="433"/>
      <c r="B42" s="434"/>
      <c r="C42" s="559"/>
      <c r="D42" s="783"/>
      <c r="E42" s="792" t="b">
        <v>0</v>
      </c>
      <c r="F42" s="560"/>
      <c r="G42" s="560"/>
      <c r="H42" s="560"/>
      <c r="I42" s="560"/>
      <c r="J42" s="560"/>
      <c r="K42" s="560"/>
      <c r="L42" s="560"/>
      <c r="M42" s="560"/>
      <c r="N42" s="560"/>
      <c r="O42" s="560"/>
      <c r="P42" s="560"/>
      <c r="Q42" s="561"/>
      <c r="R42" s="562"/>
      <c r="S42" s="793"/>
      <c r="T42" s="793"/>
      <c r="U42" s="793"/>
      <c r="V42" s="794"/>
      <c r="W42" s="563">
        <f t="shared" si="2"/>
        <v>0</v>
      </c>
      <c r="X42" s="564"/>
      <c r="Y42" s="793"/>
      <c r="Z42" s="793"/>
      <c r="AA42" s="793"/>
      <c r="AB42" s="795">
        <f t="shared" si="3"/>
        <v>0</v>
      </c>
      <c r="AC42" s="565"/>
      <c r="AD42" s="434"/>
      <c r="AE42" s="433"/>
    </row>
    <row r="43" spans="1:31" s="436" customFormat="1" ht="12.75">
      <c r="A43" s="433"/>
      <c r="B43" s="434"/>
      <c r="C43" s="559"/>
      <c r="D43" s="783"/>
      <c r="E43" s="792" t="b">
        <v>0</v>
      </c>
      <c r="F43" s="560"/>
      <c r="G43" s="560"/>
      <c r="H43" s="560"/>
      <c r="I43" s="560"/>
      <c r="J43" s="560"/>
      <c r="K43" s="560"/>
      <c r="L43" s="560"/>
      <c r="M43" s="560"/>
      <c r="N43" s="560"/>
      <c r="O43" s="560"/>
      <c r="P43" s="560"/>
      <c r="Q43" s="561"/>
      <c r="R43" s="562"/>
      <c r="S43" s="793"/>
      <c r="T43" s="793"/>
      <c r="U43" s="793"/>
      <c r="V43" s="794"/>
      <c r="W43" s="563">
        <f t="shared" si="2"/>
        <v>0</v>
      </c>
      <c r="X43" s="564"/>
      <c r="Y43" s="793"/>
      <c r="Z43" s="793"/>
      <c r="AA43" s="793"/>
      <c r="AB43" s="795">
        <f t="shared" si="3"/>
        <v>0</v>
      </c>
      <c r="AC43" s="565"/>
      <c r="AD43" s="434"/>
      <c r="AE43" s="433"/>
    </row>
    <row r="44" spans="1:31" s="436" customFormat="1" ht="12.75">
      <c r="A44" s="433"/>
      <c r="B44" s="434"/>
      <c r="C44" s="559"/>
      <c r="D44" s="783"/>
      <c r="E44" s="792" t="b">
        <v>0</v>
      </c>
      <c r="F44" s="560"/>
      <c r="G44" s="560"/>
      <c r="H44" s="560"/>
      <c r="I44" s="560"/>
      <c r="J44" s="560"/>
      <c r="K44" s="560"/>
      <c r="L44" s="560"/>
      <c r="M44" s="560"/>
      <c r="N44" s="560"/>
      <c r="O44" s="560"/>
      <c r="P44" s="560"/>
      <c r="Q44" s="561"/>
      <c r="R44" s="562"/>
      <c r="S44" s="793"/>
      <c r="T44" s="793"/>
      <c r="U44" s="793"/>
      <c r="V44" s="794"/>
      <c r="W44" s="563">
        <f t="shared" si="2"/>
        <v>0</v>
      </c>
      <c r="X44" s="564"/>
      <c r="Y44" s="793"/>
      <c r="Z44" s="793"/>
      <c r="AA44" s="793"/>
      <c r="AB44" s="795">
        <f t="shared" si="3"/>
        <v>0</v>
      </c>
      <c r="AC44" s="565"/>
      <c r="AD44" s="434"/>
      <c r="AE44" s="433"/>
    </row>
    <row r="45" spans="1:31" s="436" customFormat="1" ht="12.75">
      <c r="A45" s="433"/>
      <c r="B45" s="434"/>
      <c r="C45" s="559"/>
      <c r="D45" s="783"/>
      <c r="E45" s="792" t="b">
        <v>0</v>
      </c>
      <c r="F45" s="560"/>
      <c r="G45" s="560"/>
      <c r="H45" s="560"/>
      <c r="I45" s="560"/>
      <c r="J45" s="560"/>
      <c r="K45" s="560"/>
      <c r="L45" s="560"/>
      <c r="M45" s="560"/>
      <c r="N45" s="560"/>
      <c r="O45" s="560"/>
      <c r="P45" s="560"/>
      <c r="Q45" s="561"/>
      <c r="R45" s="562"/>
      <c r="S45" s="793"/>
      <c r="T45" s="793"/>
      <c r="U45" s="793"/>
      <c r="V45" s="794"/>
      <c r="W45" s="563">
        <f t="shared" si="2"/>
        <v>0</v>
      </c>
      <c r="X45" s="564"/>
      <c r="Y45" s="793"/>
      <c r="Z45" s="793"/>
      <c r="AA45" s="793"/>
      <c r="AB45" s="795">
        <f t="shared" si="3"/>
        <v>0</v>
      </c>
      <c r="AC45" s="565"/>
      <c r="AD45" s="434"/>
      <c r="AE45" s="433"/>
    </row>
    <row r="46" spans="1:31" s="436" customFormat="1" ht="12.75">
      <c r="A46" s="433"/>
      <c r="B46" s="434"/>
      <c r="C46" s="559"/>
      <c r="D46" s="783"/>
      <c r="E46" s="792" t="b">
        <v>0</v>
      </c>
      <c r="F46" s="560"/>
      <c r="G46" s="560"/>
      <c r="H46" s="560"/>
      <c r="I46" s="560"/>
      <c r="J46" s="560"/>
      <c r="K46" s="560"/>
      <c r="L46" s="560"/>
      <c r="M46" s="560"/>
      <c r="N46" s="560"/>
      <c r="O46" s="560"/>
      <c r="P46" s="560"/>
      <c r="Q46" s="561"/>
      <c r="R46" s="562"/>
      <c r="S46" s="793"/>
      <c r="T46" s="793"/>
      <c r="U46" s="793"/>
      <c r="V46" s="794"/>
      <c r="W46" s="563">
        <f t="shared" si="2"/>
        <v>0</v>
      </c>
      <c r="X46" s="564"/>
      <c r="Y46" s="793"/>
      <c r="Z46" s="793"/>
      <c r="AA46" s="793"/>
      <c r="AB46" s="795">
        <f t="shared" si="3"/>
        <v>0</v>
      </c>
      <c r="AC46" s="565"/>
      <c r="AD46" s="434"/>
      <c r="AE46" s="433"/>
    </row>
    <row r="47" spans="1:31" s="436" customFormat="1" ht="12.75">
      <c r="A47" s="433"/>
      <c r="B47" s="434"/>
      <c r="C47" s="559"/>
      <c r="D47" s="783"/>
      <c r="E47" s="792" t="b">
        <v>0</v>
      </c>
      <c r="F47" s="560"/>
      <c r="G47" s="560"/>
      <c r="H47" s="560"/>
      <c r="I47" s="560"/>
      <c r="J47" s="560"/>
      <c r="K47" s="560"/>
      <c r="L47" s="560"/>
      <c r="M47" s="560"/>
      <c r="N47" s="560"/>
      <c r="O47" s="560"/>
      <c r="P47" s="560"/>
      <c r="Q47" s="561"/>
      <c r="R47" s="562"/>
      <c r="S47" s="793"/>
      <c r="T47" s="793"/>
      <c r="U47" s="793"/>
      <c r="V47" s="794"/>
      <c r="W47" s="563">
        <f t="shared" si="2"/>
        <v>0</v>
      </c>
      <c r="X47" s="564"/>
      <c r="Y47" s="793"/>
      <c r="Z47" s="793"/>
      <c r="AA47" s="793"/>
      <c r="AB47" s="795">
        <f t="shared" si="3"/>
        <v>0</v>
      </c>
      <c r="AC47" s="565"/>
      <c r="AD47" s="434"/>
      <c r="AE47" s="433"/>
    </row>
    <row r="48" spans="1:31" s="436" customFormat="1" ht="12.75">
      <c r="A48" s="433"/>
      <c r="B48" s="434"/>
      <c r="C48" s="559"/>
      <c r="D48" s="783"/>
      <c r="E48" s="792" t="b">
        <v>0</v>
      </c>
      <c r="F48" s="560"/>
      <c r="G48" s="560"/>
      <c r="H48" s="560"/>
      <c r="I48" s="560"/>
      <c r="J48" s="560"/>
      <c r="K48" s="560"/>
      <c r="L48" s="560"/>
      <c r="M48" s="560"/>
      <c r="N48" s="560"/>
      <c r="O48" s="560"/>
      <c r="P48" s="560"/>
      <c r="Q48" s="561"/>
      <c r="R48" s="562"/>
      <c r="S48" s="793"/>
      <c r="T48" s="793"/>
      <c r="U48" s="793"/>
      <c r="V48" s="794"/>
      <c r="W48" s="563">
        <f t="shared" si="2"/>
        <v>0</v>
      </c>
      <c r="X48" s="564"/>
      <c r="Y48" s="793"/>
      <c r="Z48" s="793"/>
      <c r="AA48" s="793"/>
      <c r="AB48" s="795">
        <f t="shared" si="3"/>
        <v>0</v>
      </c>
      <c r="AC48" s="565"/>
      <c r="AD48" s="434"/>
      <c r="AE48" s="433"/>
    </row>
    <row r="49" spans="1:31" s="436" customFormat="1" ht="12.75">
      <c r="A49" s="433"/>
      <c r="B49" s="434"/>
      <c r="C49" s="559"/>
      <c r="D49" s="783"/>
      <c r="E49" s="792" t="b">
        <v>0</v>
      </c>
      <c r="F49" s="560"/>
      <c r="G49" s="560"/>
      <c r="H49" s="560"/>
      <c r="I49" s="560"/>
      <c r="J49" s="560"/>
      <c r="K49" s="560"/>
      <c r="L49" s="560"/>
      <c r="M49" s="560"/>
      <c r="N49" s="560"/>
      <c r="O49" s="560"/>
      <c r="P49" s="560"/>
      <c r="Q49" s="561"/>
      <c r="R49" s="562"/>
      <c r="S49" s="793"/>
      <c r="T49" s="793"/>
      <c r="U49" s="793"/>
      <c r="V49" s="794"/>
      <c r="W49" s="563">
        <f t="shared" si="2"/>
        <v>0</v>
      </c>
      <c r="X49" s="564"/>
      <c r="Y49" s="793"/>
      <c r="Z49" s="793"/>
      <c r="AA49" s="793"/>
      <c r="AB49" s="795">
        <f t="shared" si="3"/>
        <v>0</v>
      </c>
      <c r="AC49" s="565"/>
      <c r="AD49" s="434"/>
      <c r="AE49" s="433"/>
    </row>
    <row r="50" spans="1:31" s="436" customFormat="1" ht="12.75">
      <c r="A50" s="433"/>
      <c r="B50" s="434"/>
      <c r="C50" s="559"/>
      <c r="D50" s="783"/>
      <c r="E50" s="792" t="b">
        <v>0</v>
      </c>
      <c r="F50" s="560"/>
      <c r="G50" s="560"/>
      <c r="H50" s="560"/>
      <c r="I50" s="560"/>
      <c r="J50" s="560"/>
      <c r="K50" s="560"/>
      <c r="L50" s="560"/>
      <c r="M50" s="560"/>
      <c r="N50" s="560"/>
      <c r="O50" s="560"/>
      <c r="P50" s="560"/>
      <c r="Q50" s="561"/>
      <c r="R50" s="562"/>
      <c r="S50" s="793"/>
      <c r="T50" s="793"/>
      <c r="U50" s="793"/>
      <c r="V50" s="794"/>
      <c r="W50" s="563">
        <f t="shared" si="2"/>
        <v>0</v>
      </c>
      <c r="X50" s="564"/>
      <c r="Y50" s="793"/>
      <c r="Z50" s="793"/>
      <c r="AA50" s="793"/>
      <c r="AB50" s="795">
        <f t="shared" si="3"/>
        <v>0</v>
      </c>
      <c r="AC50" s="565"/>
      <c r="AD50" s="434"/>
      <c r="AE50" s="433"/>
    </row>
    <row r="51" spans="1:31" s="436" customFormat="1" ht="12.75">
      <c r="A51" s="433"/>
      <c r="B51" s="434"/>
      <c r="C51" s="559"/>
      <c r="D51" s="783"/>
      <c r="E51" s="792" t="b">
        <v>0</v>
      </c>
      <c r="F51" s="560"/>
      <c r="G51" s="560"/>
      <c r="H51" s="560"/>
      <c r="I51" s="560"/>
      <c r="J51" s="560"/>
      <c r="K51" s="560"/>
      <c r="L51" s="560"/>
      <c r="M51" s="560"/>
      <c r="N51" s="560"/>
      <c r="O51" s="560"/>
      <c r="P51" s="560"/>
      <c r="Q51" s="561"/>
      <c r="R51" s="562"/>
      <c r="S51" s="793"/>
      <c r="T51" s="793"/>
      <c r="U51" s="793"/>
      <c r="V51" s="794"/>
      <c r="W51" s="563">
        <f t="shared" si="2"/>
        <v>0</v>
      </c>
      <c r="X51" s="564"/>
      <c r="Y51" s="793"/>
      <c r="Z51" s="793"/>
      <c r="AA51" s="793"/>
      <c r="AB51" s="795">
        <f t="shared" si="3"/>
        <v>0</v>
      </c>
      <c r="AC51" s="565"/>
      <c r="AD51" s="434"/>
      <c r="AE51" s="433"/>
    </row>
    <row r="52" spans="1:31" s="436" customFormat="1" ht="12.75">
      <c r="A52" s="433"/>
      <c r="B52" s="434"/>
      <c r="C52" s="559"/>
      <c r="D52" s="783"/>
      <c r="E52" s="792" t="b">
        <v>0</v>
      </c>
      <c r="F52" s="560"/>
      <c r="G52" s="560"/>
      <c r="H52" s="560"/>
      <c r="I52" s="560"/>
      <c r="J52" s="560"/>
      <c r="K52" s="560"/>
      <c r="L52" s="560"/>
      <c r="M52" s="560"/>
      <c r="N52" s="560"/>
      <c r="O52" s="560"/>
      <c r="P52" s="560"/>
      <c r="Q52" s="561"/>
      <c r="R52" s="562"/>
      <c r="S52" s="793"/>
      <c r="T52" s="793"/>
      <c r="U52" s="793"/>
      <c r="V52" s="794"/>
      <c r="W52" s="563">
        <f t="shared" si="2"/>
        <v>0</v>
      </c>
      <c r="X52" s="564"/>
      <c r="Y52" s="793"/>
      <c r="Z52" s="793"/>
      <c r="AA52" s="793"/>
      <c r="AB52" s="795">
        <f t="shared" si="3"/>
        <v>0</v>
      </c>
      <c r="AC52" s="565"/>
      <c r="AD52" s="434"/>
      <c r="AE52" s="433"/>
    </row>
    <row r="53" spans="1:31" s="436" customFormat="1" ht="12.75">
      <c r="A53" s="433"/>
      <c r="B53" s="434"/>
      <c r="C53" s="559"/>
      <c r="D53" s="783"/>
      <c r="E53" s="792" t="b">
        <v>0</v>
      </c>
      <c r="F53" s="560"/>
      <c r="G53" s="560"/>
      <c r="H53" s="560"/>
      <c r="I53" s="560"/>
      <c r="J53" s="560"/>
      <c r="K53" s="560"/>
      <c r="L53" s="560"/>
      <c r="M53" s="560"/>
      <c r="N53" s="560"/>
      <c r="O53" s="560"/>
      <c r="P53" s="560"/>
      <c r="Q53" s="561"/>
      <c r="R53" s="562"/>
      <c r="S53" s="793"/>
      <c r="T53" s="793"/>
      <c r="U53" s="793"/>
      <c r="V53" s="794"/>
      <c r="W53" s="563">
        <f t="shared" si="2"/>
        <v>0</v>
      </c>
      <c r="X53" s="564"/>
      <c r="Y53" s="793"/>
      <c r="Z53" s="793"/>
      <c r="AA53" s="793"/>
      <c r="AB53" s="795">
        <f t="shared" si="3"/>
        <v>0</v>
      </c>
      <c r="AC53" s="565"/>
      <c r="AD53" s="434"/>
      <c r="AE53" s="433"/>
    </row>
    <row r="54" spans="1:31" s="436" customFormat="1" ht="12.75">
      <c r="A54" s="433"/>
      <c r="B54" s="434"/>
      <c r="C54" s="559"/>
      <c r="D54" s="783"/>
      <c r="E54" s="792" t="b">
        <v>0</v>
      </c>
      <c r="F54" s="560"/>
      <c r="G54" s="560"/>
      <c r="H54" s="560"/>
      <c r="I54" s="560"/>
      <c r="J54" s="560"/>
      <c r="K54" s="560"/>
      <c r="L54" s="560"/>
      <c r="M54" s="560"/>
      <c r="N54" s="560"/>
      <c r="O54" s="560"/>
      <c r="P54" s="560"/>
      <c r="Q54" s="561"/>
      <c r="R54" s="562"/>
      <c r="S54" s="793"/>
      <c r="T54" s="793"/>
      <c r="U54" s="793"/>
      <c r="V54" s="794"/>
      <c r="W54" s="563">
        <f t="shared" si="2"/>
        <v>0</v>
      </c>
      <c r="X54" s="564"/>
      <c r="Y54" s="793"/>
      <c r="Z54" s="793"/>
      <c r="AA54" s="793"/>
      <c r="AB54" s="795">
        <f t="shared" si="3"/>
        <v>0</v>
      </c>
      <c r="AC54" s="565"/>
      <c r="AD54" s="434"/>
      <c r="AE54" s="433"/>
    </row>
    <row r="55" spans="1:31" s="436" customFormat="1" ht="12.75">
      <c r="A55" s="433"/>
      <c r="B55" s="434"/>
      <c r="C55" s="559"/>
      <c r="D55" s="783"/>
      <c r="E55" s="792" t="b">
        <v>0</v>
      </c>
      <c r="F55" s="560"/>
      <c r="G55" s="560"/>
      <c r="H55" s="560"/>
      <c r="I55" s="560"/>
      <c r="J55" s="560"/>
      <c r="K55" s="560"/>
      <c r="L55" s="560"/>
      <c r="M55" s="560"/>
      <c r="N55" s="560"/>
      <c r="O55" s="560"/>
      <c r="P55" s="560"/>
      <c r="Q55" s="561"/>
      <c r="R55" s="562"/>
      <c r="S55" s="793"/>
      <c r="T55" s="793"/>
      <c r="U55" s="793"/>
      <c r="V55" s="794"/>
      <c r="W55" s="563">
        <f t="shared" si="2"/>
        <v>0</v>
      </c>
      <c r="X55" s="564"/>
      <c r="Y55" s="793"/>
      <c r="Z55" s="793"/>
      <c r="AA55" s="793"/>
      <c r="AB55" s="795">
        <f t="shared" si="3"/>
        <v>0</v>
      </c>
      <c r="AC55" s="565"/>
      <c r="AD55" s="434"/>
      <c r="AE55" s="433"/>
    </row>
    <row r="56" spans="1:31" s="436" customFormat="1" ht="12.75">
      <c r="A56" s="433"/>
      <c r="B56" s="434"/>
      <c r="C56" s="559"/>
      <c r="D56" s="783"/>
      <c r="E56" s="792" t="b">
        <v>0</v>
      </c>
      <c r="F56" s="560"/>
      <c r="G56" s="560"/>
      <c r="H56" s="560"/>
      <c r="I56" s="560"/>
      <c r="J56" s="560"/>
      <c r="K56" s="560"/>
      <c r="L56" s="560"/>
      <c r="M56" s="560"/>
      <c r="N56" s="560"/>
      <c r="O56" s="560"/>
      <c r="P56" s="560"/>
      <c r="Q56" s="561"/>
      <c r="R56" s="562"/>
      <c r="S56" s="793"/>
      <c r="T56" s="793"/>
      <c r="U56" s="793"/>
      <c r="V56" s="794"/>
      <c r="W56" s="563">
        <f t="shared" si="2"/>
        <v>0</v>
      </c>
      <c r="X56" s="564"/>
      <c r="Y56" s="793"/>
      <c r="Z56" s="793"/>
      <c r="AA56" s="793"/>
      <c r="AB56" s="795">
        <f t="shared" si="3"/>
        <v>0</v>
      </c>
      <c r="AC56" s="565"/>
      <c r="AD56" s="434"/>
      <c r="AE56" s="433"/>
    </row>
    <row r="57" spans="1:31" s="436" customFormat="1" ht="12.75">
      <c r="A57" s="433"/>
      <c r="B57" s="434"/>
      <c r="C57" s="559"/>
      <c r="D57" s="783"/>
      <c r="E57" s="792" t="b">
        <v>0</v>
      </c>
      <c r="F57" s="560"/>
      <c r="G57" s="560"/>
      <c r="H57" s="560"/>
      <c r="I57" s="560"/>
      <c r="J57" s="560"/>
      <c r="K57" s="560"/>
      <c r="L57" s="560"/>
      <c r="M57" s="560"/>
      <c r="N57" s="560"/>
      <c r="O57" s="560"/>
      <c r="P57" s="560"/>
      <c r="Q57" s="561"/>
      <c r="R57" s="562"/>
      <c r="S57" s="793"/>
      <c r="T57" s="793"/>
      <c r="U57" s="793"/>
      <c r="V57" s="794"/>
      <c r="W57" s="563">
        <f t="shared" si="2"/>
        <v>0</v>
      </c>
      <c r="X57" s="564"/>
      <c r="Y57" s="793"/>
      <c r="Z57" s="793"/>
      <c r="AA57" s="793"/>
      <c r="AB57" s="795">
        <f t="shared" si="3"/>
        <v>0</v>
      </c>
      <c r="AC57" s="565"/>
      <c r="AD57" s="434"/>
      <c r="AE57" s="433"/>
    </row>
    <row r="58" spans="1:31" s="436" customFormat="1" ht="12.75">
      <c r="A58" s="433"/>
      <c r="B58" s="434"/>
      <c r="C58" s="559"/>
      <c r="D58" s="783"/>
      <c r="E58" s="792" t="b">
        <v>0</v>
      </c>
      <c r="F58" s="560"/>
      <c r="G58" s="560"/>
      <c r="H58" s="560"/>
      <c r="I58" s="560"/>
      <c r="J58" s="560"/>
      <c r="K58" s="560"/>
      <c r="L58" s="560"/>
      <c r="M58" s="560"/>
      <c r="N58" s="560"/>
      <c r="O58" s="560"/>
      <c r="P58" s="560"/>
      <c r="Q58" s="561"/>
      <c r="R58" s="562"/>
      <c r="S58" s="793"/>
      <c r="T58" s="793"/>
      <c r="U58" s="793"/>
      <c r="V58" s="794"/>
      <c r="W58" s="563">
        <f t="shared" si="2"/>
        <v>0</v>
      </c>
      <c r="X58" s="564"/>
      <c r="Y58" s="793"/>
      <c r="Z58" s="793"/>
      <c r="AA58" s="793"/>
      <c r="AB58" s="795">
        <f t="shared" si="3"/>
        <v>0</v>
      </c>
      <c r="AC58" s="565"/>
      <c r="AD58" s="434"/>
      <c r="AE58" s="433"/>
    </row>
    <row r="59" spans="1:31" s="436" customFormat="1" ht="12.75">
      <c r="A59" s="433"/>
      <c r="B59" s="434"/>
      <c r="C59" s="559"/>
      <c r="D59" s="783"/>
      <c r="E59" s="792" t="b">
        <v>0</v>
      </c>
      <c r="F59" s="560"/>
      <c r="G59" s="560"/>
      <c r="H59" s="560"/>
      <c r="I59" s="560"/>
      <c r="J59" s="560"/>
      <c r="K59" s="560"/>
      <c r="L59" s="560"/>
      <c r="M59" s="560"/>
      <c r="N59" s="560"/>
      <c r="O59" s="560"/>
      <c r="P59" s="560"/>
      <c r="Q59" s="561"/>
      <c r="R59" s="562"/>
      <c r="S59" s="793"/>
      <c r="T59" s="793"/>
      <c r="U59" s="793"/>
      <c r="V59" s="794"/>
      <c r="W59" s="563">
        <f t="shared" si="2"/>
        <v>0</v>
      </c>
      <c r="X59" s="564"/>
      <c r="Y59" s="793"/>
      <c r="Z59" s="793"/>
      <c r="AA59" s="793"/>
      <c r="AB59" s="795">
        <f t="shared" si="3"/>
        <v>0</v>
      </c>
      <c r="AC59" s="565"/>
      <c r="AD59" s="434"/>
      <c r="AE59" s="433"/>
    </row>
    <row r="60" spans="1:31" s="436" customFormat="1" ht="12.75">
      <c r="A60" s="433"/>
      <c r="B60" s="434"/>
      <c r="C60" s="559"/>
      <c r="D60" s="783"/>
      <c r="E60" s="792" t="b">
        <v>0</v>
      </c>
      <c r="F60" s="560"/>
      <c r="G60" s="560"/>
      <c r="H60" s="560"/>
      <c r="I60" s="560"/>
      <c r="J60" s="560"/>
      <c r="K60" s="560"/>
      <c r="L60" s="560"/>
      <c r="M60" s="560"/>
      <c r="N60" s="560"/>
      <c r="O60" s="560"/>
      <c r="P60" s="560"/>
      <c r="Q60" s="561"/>
      <c r="R60" s="562"/>
      <c r="S60" s="793"/>
      <c r="T60" s="793"/>
      <c r="U60" s="793"/>
      <c r="V60" s="794"/>
      <c r="W60" s="563">
        <f t="shared" si="2"/>
        <v>0</v>
      </c>
      <c r="X60" s="564"/>
      <c r="Y60" s="793"/>
      <c r="Z60" s="793"/>
      <c r="AA60" s="793"/>
      <c r="AB60" s="795">
        <f t="shared" si="3"/>
        <v>0</v>
      </c>
      <c r="AC60" s="565"/>
      <c r="AD60" s="434"/>
      <c r="AE60" s="433"/>
    </row>
    <row r="61" spans="1:31" s="436" customFormat="1" ht="12.75">
      <c r="A61" s="433"/>
      <c r="B61" s="434"/>
      <c r="C61" s="559"/>
      <c r="D61" s="783"/>
      <c r="E61" s="792" t="b">
        <v>0</v>
      </c>
      <c r="F61" s="560"/>
      <c r="G61" s="560"/>
      <c r="H61" s="560"/>
      <c r="I61" s="560"/>
      <c r="J61" s="560"/>
      <c r="K61" s="560"/>
      <c r="L61" s="560"/>
      <c r="M61" s="560"/>
      <c r="N61" s="560"/>
      <c r="O61" s="560"/>
      <c r="P61" s="560"/>
      <c r="Q61" s="561"/>
      <c r="R61" s="562"/>
      <c r="S61" s="793"/>
      <c r="T61" s="793"/>
      <c r="U61" s="793"/>
      <c r="V61" s="794"/>
      <c r="W61" s="563">
        <f t="shared" si="2"/>
        <v>0</v>
      </c>
      <c r="X61" s="564"/>
      <c r="Y61" s="793"/>
      <c r="Z61" s="793"/>
      <c r="AA61" s="793"/>
      <c r="AB61" s="795">
        <f t="shared" si="3"/>
        <v>0</v>
      </c>
      <c r="AC61" s="565"/>
      <c r="AD61" s="434"/>
      <c r="AE61" s="433"/>
    </row>
    <row r="62" spans="1:31" s="436" customFormat="1" ht="12.75">
      <c r="A62" s="433"/>
      <c r="B62" s="434"/>
      <c r="C62" s="559"/>
      <c r="D62" s="783"/>
      <c r="E62" s="792" t="b">
        <v>0</v>
      </c>
      <c r="F62" s="560"/>
      <c r="G62" s="560"/>
      <c r="H62" s="560"/>
      <c r="I62" s="560"/>
      <c r="J62" s="560"/>
      <c r="K62" s="560"/>
      <c r="L62" s="560"/>
      <c r="M62" s="560"/>
      <c r="N62" s="560"/>
      <c r="O62" s="560"/>
      <c r="P62" s="560"/>
      <c r="Q62" s="561"/>
      <c r="R62" s="562"/>
      <c r="S62" s="793"/>
      <c r="T62" s="793"/>
      <c r="U62" s="793"/>
      <c r="V62" s="794"/>
      <c r="W62" s="563">
        <f t="shared" si="2"/>
        <v>0</v>
      </c>
      <c r="X62" s="564"/>
      <c r="Y62" s="793"/>
      <c r="Z62" s="793"/>
      <c r="AA62" s="793"/>
      <c r="AB62" s="795">
        <f t="shared" si="3"/>
        <v>0</v>
      </c>
      <c r="AC62" s="565"/>
      <c r="AD62" s="434"/>
      <c r="AE62" s="433"/>
    </row>
    <row r="63" spans="1:31" s="436" customFormat="1" ht="12.75">
      <c r="A63" s="433"/>
      <c r="B63" s="434"/>
      <c r="C63" s="559"/>
      <c r="D63" s="783"/>
      <c r="E63" s="792" t="b">
        <v>0</v>
      </c>
      <c r="F63" s="560"/>
      <c r="G63" s="560"/>
      <c r="H63" s="560"/>
      <c r="I63" s="560"/>
      <c r="J63" s="560"/>
      <c r="K63" s="560"/>
      <c r="L63" s="560"/>
      <c r="M63" s="560"/>
      <c r="N63" s="560"/>
      <c r="O63" s="560"/>
      <c r="P63" s="560"/>
      <c r="Q63" s="561"/>
      <c r="R63" s="562"/>
      <c r="S63" s="793"/>
      <c r="T63" s="793"/>
      <c r="U63" s="793"/>
      <c r="V63" s="794"/>
      <c r="W63" s="563">
        <f t="shared" si="2"/>
        <v>0</v>
      </c>
      <c r="X63" s="564"/>
      <c r="Y63" s="793"/>
      <c r="Z63" s="793"/>
      <c r="AA63" s="793"/>
      <c r="AB63" s="795">
        <f t="shared" si="3"/>
        <v>0</v>
      </c>
      <c r="AC63" s="565"/>
      <c r="AD63" s="434"/>
      <c r="AE63" s="433"/>
    </row>
    <row r="64" spans="1:31" s="406" customFormat="1" ht="12.75">
      <c r="A64" s="399"/>
      <c r="B64" s="400"/>
      <c r="C64" s="1219" t="s">
        <v>746</v>
      </c>
      <c r="D64" s="1220"/>
      <c r="E64" s="1221"/>
      <c r="F64" s="1222">
        <f>SUMIF($E$18:$E$63,"TRUE",F18:F63)</f>
        <v>0</v>
      </c>
      <c r="G64" s="1222">
        <f aca="true" t="shared" si="4" ref="G64:AB64">SUMIF($E$18:$E$63,"TRUE",G18:G63)</f>
        <v>0</v>
      </c>
      <c r="H64" s="1222">
        <f t="shared" si="4"/>
        <v>0</v>
      </c>
      <c r="I64" s="1222">
        <f t="shared" si="4"/>
        <v>0</v>
      </c>
      <c r="J64" s="1222">
        <f t="shared" si="4"/>
        <v>0</v>
      </c>
      <c r="K64" s="1222">
        <f t="shared" si="4"/>
        <v>0</v>
      </c>
      <c r="L64" s="1222">
        <f t="shared" si="4"/>
        <v>0</v>
      </c>
      <c r="M64" s="1222">
        <f t="shared" si="4"/>
        <v>0</v>
      </c>
      <c r="N64" s="1222">
        <f t="shared" si="4"/>
        <v>0</v>
      </c>
      <c r="O64" s="1222">
        <f t="shared" si="4"/>
        <v>0</v>
      </c>
      <c r="P64" s="1222">
        <f t="shared" si="4"/>
        <v>0</v>
      </c>
      <c r="Q64" s="1223">
        <f t="shared" si="4"/>
        <v>0</v>
      </c>
      <c r="R64" s="1224">
        <f t="shared" si="4"/>
        <v>0</v>
      </c>
      <c r="S64" s="1222">
        <f t="shared" si="4"/>
        <v>0</v>
      </c>
      <c r="T64" s="1222">
        <f t="shared" si="4"/>
        <v>0</v>
      </c>
      <c r="U64" s="1222">
        <f t="shared" si="4"/>
        <v>0</v>
      </c>
      <c r="V64" s="1225">
        <f t="shared" si="4"/>
        <v>0</v>
      </c>
      <c r="W64" s="1226">
        <f t="shared" si="4"/>
        <v>0</v>
      </c>
      <c r="X64" s="1222">
        <f t="shared" si="4"/>
        <v>0</v>
      </c>
      <c r="Y64" s="1222">
        <f t="shared" si="4"/>
        <v>0</v>
      </c>
      <c r="Z64" s="1222">
        <f t="shared" si="4"/>
        <v>0</v>
      </c>
      <c r="AA64" s="1222">
        <f t="shared" si="4"/>
        <v>0</v>
      </c>
      <c r="AB64" s="1225">
        <f t="shared" si="4"/>
        <v>0</v>
      </c>
      <c r="AC64" s="568"/>
      <c r="AD64" s="400"/>
      <c r="AE64" s="399"/>
    </row>
    <row r="65" spans="1:31" s="406" customFormat="1" ht="12.75">
      <c r="A65" s="399"/>
      <c r="B65" s="400"/>
      <c r="C65" s="1227" t="s">
        <v>501</v>
      </c>
      <c r="D65" s="1220"/>
      <c r="E65" s="1228"/>
      <c r="F65" s="1222">
        <f>SUM(F18:F63)</f>
        <v>0</v>
      </c>
      <c r="G65" s="1222">
        <f aca="true" t="shared" si="5" ref="G65:AB65">SUM(G18:G63)</f>
        <v>0</v>
      </c>
      <c r="H65" s="1222">
        <f t="shared" si="5"/>
        <v>0</v>
      </c>
      <c r="I65" s="1222">
        <f t="shared" si="5"/>
        <v>0</v>
      </c>
      <c r="J65" s="1222">
        <f t="shared" si="5"/>
        <v>0</v>
      </c>
      <c r="K65" s="1222">
        <f t="shared" si="5"/>
        <v>0</v>
      </c>
      <c r="L65" s="1222">
        <f t="shared" si="5"/>
        <v>0</v>
      </c>
      <c r="M65" s="1222">
        <f t="shared" si="5"/>
        <v>0</v>
      </c>
      <c r="N65" s="1222">
        <f t="shared" si="5"/>
        <v>0</v>
      </c>
      <c r="O65" s="1222">
        <f t="shared" si="5"/>
        <v>0</v>
      </c>
      <c r="P65" s="1222">
        <f t="shared" si="5"/>
        <v>0</v>
      </c>
      <c r="Q65" s="1223">
        <f t="shared" si="5"/>
        <v>0</v>
      </c>
      <c r="R65" s="1224">
        <f t="shared" si="5"/>
        <v>0</v>
      </c>
      <c r="S65" s="1222">
        <f t="shared" si="5"/>
        <v>0</v>
      </c>
      <c r="T65" s="1222">
        <f t="shared" si="5"/>
        <v>0</v>
      </c>
      <c r="U65" s="1222">
        <f t="shared" si="5"/>
        <v>0</v>
      </c>
      <c r="V65" s="1225">
        <f t="shared" si="5"/>
        <v>0</v>
      </c>
      <c r="W65" s="1226">
        <f t="shared" si="5"/>
        <v>0</v>
      </c>
      <c r="X65" s="1222">
        <f t="shared" si="5"/>
        <v>0</v>
      </c>
      <c r="Y65" s="1222">
        <f t="shared" si="5"/>
        <v>0</v>
      </c>
      <c r="Z65" s="1222">
        <f t="shared" si="5"/>
        <v>0</v>
      </c>
      <c r="AA65" s="1222">
        <f t="shared" si="5"/>
        <v>0</v>
      </c>
      <c r="AB65" s="1225">
        <f t="shared" si="5"/>
        <v>0</v>
      </c>
      <c r="AC65" s="568"/>
      <c r="AD65" s="400"/>
      <c r="AE65" s="399"/>
    </row>
    <row r="66" spans="1:31" s="406" customFormat="1" ht="12.75">
      <c r="A66" s="399"/>
      <c r="B66" s="400"/>
      <c r="C66" s="548" t="s">
        <v>833</v>
      </c>
      <c r="D66" s="778"/>
      <c r="E66" s="779"/>
      <c r="F66" s="569"/>
      <c r="G66" s="799"/>
      <c r="H66" s="799"/>
      <c r="I66" s="1229"/>
      <c r="J66" s="1229"/>
      <c r="K66" s="1229"/>
      <c r="L66" s="800"/>
      <c r="M66" s="800"/>
      <c r="N66" s="800"/>
      <c r="O66" s="800"/>
      <c r="P66" s="569"/>
      <c r="Q66" s="570"/>
      <c r="R66" s="571"/>
      <c r="S66" s="799"/>
      <c r="T66" s="799"/>
      <c r="U66" s="799"/>
      <c r="V66" s="801"/>
      <c r="W66" s="1230"/>
      <c r="X66" s="1231"/>
      <c r="Y66" s="1232"/>
      <c r="Z66" s="1232"/>
      <c r="AA66" s="1232"/>
      <c r="AB66" s="1233"/>
      <c r="AC66" s="565"/>
      <c r="AD66" s="400"/>
      <c r="AE66" s="399"/>
    </row>
    <row r="67" spans="1:31" s="436" customFormat="1" ht="12.75">
      <c r="A67" s="433"/>
      <c r="B67" s="434"/>
      <c r="C67" s="553" t="s">
        <v>879</v>
      </c>
      <c r="D67" s="783"/>
      <c r="E67" s="784"/>
      <c r="F67" s="560"/>
      <c r="G67" s="802"/>
      <c r="H67" s="793"/>
      <c r="I67" s="1234"/>
      <c r="J67" s="1234"/>
      <c r="K67" s="1234"/>
      <c r="L67" s="796"/>
      <c r="M67" s="803"/>
      <c r="N67" s="803"/>
      <c r="O67" s="803"/>
      <c r="P67" s="803"/>
      <c r="Q67" s="804"/>
      <c r="R67" s="562"/>
      <c r="S67" s="793"/>
      <c r="T67" s="793"/>
      <c r="U67" s="793"/>
      <c r="V67" s="794"/>
      <c r="W67" s="567"/>
      <c r="X67" s="572"/>
      <c r="Y67" s="805"/>
      <c r="Z67" s="805"/>
      <c r="AA67" s="805"/>
      <c r="AB67" s="798"/>
      <c r="AC67" s="565"/>
      <c r="AD67" s="434"/>
      <c r="AE67" s="433"/>
    </row>
    <row r="68" spans="1:31" s="436" customFormat="1" ht="12.75">
      <c r="A68" s="433"/>
      <c r="B68" s="434"/>
      <c r="C68" s="559"/>
      <c r="D68" s="783"/>
      <c r="E68" s="792" t="b">
        <v>1</v>
      </c>
      <c r="F68" s="560"/>
      <c r="G68" s="560"/>
      <c r="H68" s="560"/>
      <c r="I68" s="560"/>
      <c r="J68" s="560"/>
      <c r="K68" s="560"/>
      <c r="L68" s="560"/>
      <c r="M68" s="560"/>
      <c r="N68" s="560"/>
      <c r="O68" s="560"/>
      <c r="P68" s="560"/>
      <c r="Q68" s="561"/>
      <c r="R68" s="562"/>
      <c r="S68" s="793"/>
      <c r="T68" s="793"/>
      <c r="U68" s="793"/>
      <c r="V68" s="794"/>
      <c r="W68" s="563">
        <f>SUM(M68:Q68)</f>
        <v>0</v>
      </c>
      <c r="X68" s="564"/>
      <c r="Y68" s="793"/>
      <c r="Z68" s="793"/>
      <c r="AA68" s="793"/>
      <c r="AB68" s="795">
        <f>W68+SUM(X68:Y68)-SUM(Z68:AA68)</f>
        <v>0</v>
      </c>
      <c r="AC68" s="565"/>
      <c r="AD68" s="434"/>
      <c r="AE68" s="433"/>
    </row>
    <row r="69" spans="1:31" s="436" customFormat="1" ht="12.75">
      <c r="A69" s="433"/>
      <c r="B69" s="434"/>
      <c r="C69" s="559"/>
      <c r="D69" s="783"/>
      <c r="E69" s="792" t="b">
        <v>1</v>
      </c>
      <c r="F69" s="560"/>
      <c r="G69" s="560"/>
      <c r="H69" s="560"/>
      <c r="I69" s="560"/>
      <c r="J69" s="560"/>
      <c r="K69" s="560"/>
      <c r="L69" s="560"/>
      <c r="M69" s="560"/>
      <c r="N69" s="560"/>
      <c r="O69" s="560"/>
      <c r="P69" s="560"/>
      <c r="Q69" s="561"/>
      <c r="R69" s="562"/>
      <c r="S69" s="793"/>
      <c r="T69" s="793"/>
      <c r="U69" s="793"/>
      <c r="V69" s="794"/>
      <c r="W69" s="563">
        <f>SUM(M69:Q69)</f>
        <v>0</v>
      </c>
      <c r="X69" s="564"/>
      <c r="Y69" s="793"/>
      <c r="Z69" s="793"/>
      <c r="AA69" s="793"/>
      <c r="AB69" s="795">
        <f>W69+SUM(X69:Y69)-SUM(Z69:AA69)</f>
        <v>0</v>
      </c>
      <c r="AC69" s="565"/>
      <c r="AD69" s="434"/>
      <c r="AE69" s="433"/>
    </row>
    <row r="70" spans="1:31" s="436" customFormat="1" ht="12.75">
      <c r="A70" s="433"/>
      <c r="B70" s="434"/>
      <c r="C70" s="559"/>
      <c r="D70" s="783"/>
      <c r="E70" s="792" t="b">
        <v>1</v>
      </c>
      <c r="F70" s="560"/>
      <c r="G70" s="560"/>
      <c r="H70" s="560"/>
      <c r="I70" s="560"/>
      <c r="J70" s="560"/>
      <c r="K70" s="560"/>
      <c r="L70" s="560"/>
      <c r="M70" s="560"/>
      <c r="N70" s="560"/>
      <c r="O70" s="560"/>
      <c r="P70" s="560"/>
      <c r="Q70" s="561"/>
      <c r="R70" s="562"/>
      <c r="S70" s="793"/>
      <c r="T70" s="793"/>
      <c r="U70" s="793"/>
      <c r="V70" s="794"/>
      <c r="W70" s="563">
        <f aca="true" t="shared" si="6" ref="W70:W89">SUM(M70:Q70)</f>
        <v>0</v>
      </c>
      <c r="X70" s="564"/>
      <c r="Y70" s="793"/>
      <c r="Z70" s="793"/>
      <c r="AA70" s="793"/>
      <c r="AB70" s="795">
        <f aca="true" t="shared" si="7" ref="AB70:AB89">W70+SUM(X70:Y70)-SUM(Z70:AA70)</f>
        <v>0</v>
      </c>
      <c r="AC70" s="565"/>
      <c r="AD70" s="434"/>
      <c r="AE70" s="433"/>
    </row>
    <row r="71" spans="1:31" s="436" customFormat="1" ht="12.75">
      <c r="A71" s="433"/>
      <c r="B71" s="434"/>
      <c r="C71" s="559"/>
      <c r="D71" s="783"/>
      <c r="E71" s="792" t="b">
        <v>1</v>
      </c>
      <c r="F71" s="560"/>
      <c r="G71" s="560"/>
      <c r="H71" s="560"/>
      <c r="I71" s="560"/>
      <c r="J71" s="560"/>
      <c r="K71" s="560"/>
      <c r="L71" s="560"/>
      <c r="M71" s="560"/>
      <c r="N71" s="560"/>
      <c r="O71" s="560"/>
      <c r="P71" s="560"/>
      <c r="Q71" s="561"/>
      <c r="R71" s="562"/>
      <c r="S71" s="793"/>
      <c r="T71" s="793"/>
      <c r="U71" s="793"/>
      <c r="V71" s="794"/>
      <c r="W71" s="563">
        <f t="shared" si="6"/>
        <v>0</v>
      </c>
      <c r="X71" s="564"/>
      <c r="Y71" s="793"/>
      <c r="Z71" s="793"/>
      <c r="AA71" s="793"/>
      <c r="AB71" s="795">
        <f t="shared" si="7"/>
        <v>0</v>
      </c>
      <c r="AC71" s="565"/>
      <c r="AD71" s="434"/>
      <c r="AE71" s="433"/>
    </row>
    <row r="72" spans="1:31" s="436" customFormat="1" ht="12.75">
      <c r="A72" s="433"/>
      <c r="B72" s="434"/>
      <c r="C72" s="559"/>
      <c r="D72" s="783"/>
      <c r="E72" s="792" t="b">
        <v>1</v>
      </c>
      <c r="F72" s="560"/>
      <c r="G72" s="560"/>
      <c r="H72" s="560"/>
      <c r="I72" s="560"/>
      <c r="J72" s="560"/>
      <c r="K72" s="560"/>
      <c r="L72" s="560"/>
      <c r="M72" s="560"/>
      <c r="N72" s="560"/>
      <c r="O72" s="560"/>
      <c r="P72" s="560"/>
      <c r="Q72" s="561"/>
      <c r="R72" s="562"/>
      <c r="S72" s="793"/>
      <c r="T72" s="793"/>
      <c r="U72" s="793"/>
      <c r="V72" s="794"/>
      <c r="W72" s="563">
        <f t="shared" si="6"/>
        <v>0</v>
      </c>
      <c r="X72" s="564"/>
      <c r="Y72" s="793"/>
      <c r="Z72" s="793"/>
      <c r="AA72" s="793"/>
      <c r="AB72" s="795">
        <f t="shared" si="7"/>
        <v>0</v>
      </c>
      <c r="AC72" s="565"/>
      <c r="AD72" s="434"/>
      <c r="AE72" s="433"/>
    </row>
    <row r="73" spans="1:31" s="436" customFormat="1" ht="12.75">
      <c r="A73" s="433"/>
      <c r="B73" s="434"/>
      <c r="C73" s="559"/>
      <c r="D73" s="783"/>
      <c r="E73" s="792" t="b">
        <v>1</v>
      </c>
      <c r="F73" s="560"/>
      <c r="G73" s="560"/>
      <c r="H73" s="560"/>
      <c r="I73" s="560"/>
      <c r="J73" s="560"/>
      <c r="K73" s="560"/>
      <c r="L73" s="560"/>
      <c r="M73" s="560"/>
      <c r="N73" s="560"/>
      <c r="O73" s="560"/>
      <c r="P73" s="560"/>
      <c r="Q73" s="561"/>
      <c r="R73" s="562"/>
      <c r="S73" s="793"/>
      <c r="T73" s="793"/>
      <c r="U73" s="793"/>
      <c r="V73" s="794"/>
      <c r="W73" s="563">
        <f t="shared" si="6"/>
        <v>0</v>
      </c>
      <c r="X73" s="564"/>
      <c r="Y73" s="793"/>
      <c r="Z73" s="793"/>
      <c r="AA73" s="793"/>
      <c r="AB73" s="795">
        <f t="shared" si="7"/>
        <v>0</v>
      </c>
      <c r="AC73" s="565"/>
      <c r="AD73" s="434"/>
      <c r="AE73" s="433"/>
    </row>
    <row r="74" spans="1:31" s="436" customFormat="1" ht="12.75">
      <c r="A74" s="433"/>
      <c r="B74" s="434"/>
      <c r="C74" s="559"/>
      <c r="D74" s="783"/>
      <c r="E74" s="792" t="b">
        <v>1</v>
      </c>
      <c r="F74" s="560"/>
      <c r="G74" s="560"/>
      <c r="H74" s="560"/>
      <c r="I74" s="560"/>
      <c r="J74" s="560"/>
      <c r="K74" s="560"/>
      <c r="L74" s="560"/>
      <c r="M74" s="560"/>
      <c r="N74" s="560"/>
      <c r="O74" s="560"/>
      <c r="P74" s="560"/>
      <c r="Q74" s="561"/>
      <c r="R74" s="562"/>
      <c r="S74" s="793"/>
      <c r="T74" s="793"/>
      <c r="U74" s="793"/>
      <c r="V74" s="794"/>
      <c r="W74" s="563">
        <f t="shared" si="6"/>
        <v>0</v>
      </c>
      <c r="X74" s="564"/>
      <c r="Y74" s="793"/>
      <c r="Z74" s="793"/>
      <c r="AA74" s="793"/>
      <c r="AB74" s="795">
        <f t="shared" si="7"/>
        <v>0</v>
      </c>
      <c r="AC74" s="565"/>
      <c r="AD74" s="434"/>
      <c r="AE74" s="433"/>
    </row>
    <row r="75" spans="1:31" s="436" customFormat="1" ht="12.75">
      <c r="A75" s="433"/>
      <c r="B75" s="434"/>
      <c r="C75" s="559"/>
      <c r="D75" s="783"/>
      <c r="E75" s="792" t="b">
        <v>1</v>
      </c>
      <c r="F75" s="560"/>
      <c r="G75" s="560"/>
      <c r="H75" s="560"/>
      <c r="I75" s="560"/>
      <c r="J75" s="560"/>
      <c r="K75" s="560"/>
      <c r="L75" s="560"/>
      <c r="M75" s="560"/>
      <c r="N75" s="560"/>
      <c r="O75" s="560"/>
      <c r="P75" s="560"/>
      <c r="Q75" s="561"/>
      <c r="R75" s="562"/>
      <c r="S75" s="793"/>
      <c r="T75" s="793"/>
      <c r="U75" s="793"/>
      <c r="V75" s="794"/>
      <c r="W75" s="563">
        <f t="shared" si="6"/>
        <v>0</v>
      </c>
      <c r="X75" s="564"/>
      <c r="Y75" s="793"/>
      <c r="Z75" s="793"/>
      <c r="AA75" s="793"/>
      <c r="AB75" s="795">
        <f t="shared" si="7"/>
        <v>0</v>
      </c>
      <c r="AC75" s="565"/>
      <c r="AD75" s="434"/>
      <c r="AE75" s="433"/>
    </row>
    <row r="76" spans="1:31" s="436" customFormat="1" ht="12.75">
      <c r="A76" s="433"/>
      <c r="B76" s="434"/>
      <c r="C76" s="559"/>
      <c r="D76" s="783"/>
      <c r="E76" s="792" t="b">
        <v>1</v>
      </c>
      <c r="F76" s="560"/>
      <c r="G76" s="560"/>
      <c r="H76" s="560"/>
      <c r="I76" s="560"/>
      <c r="J76" s="560"/>
      <c r="K76" s="560"/>
      <c r="L76" s="560"/>
      <c r="M76" s="560"/>
      <c r="N76" s="560"/>
      <c r="O76" s="560"/>
      <c r="P76" s="560"/>
      <c r="Q76" s="561"/>
      <c r="R76" s="562"/>
      <c r="S76" s="793"/>
      <c r="T76" s="793"/>
      <c r="U76" s="793"/>
      <c r="V76" s="794"/>
      <c r="W76" s="563">
        <f t="shared" si="6"/>
        <v>0</v>
      </c>
      <c r="X76" s="564"/>
      <c r="Y76" s="793"/>
      <c r="Z76" s="793"/>
      <c r="AA76" s="793"/>
      <c r="AB76" s="795">
        <f t="shared" si="7"/>
        <v>0</v>
      </c>
      <c r="AC76" s="565"/>
      <c r="AD76" s="434"/>
      <c r="AE76" s="433"/>
    </row>
    <row r="77" spans="1:31" s="436" customFormat="1" ht="12.75">
      <c r="A77" s="433"/>
      <c r="B77" s="434"/>
      <c r="C77" s="559"/>
      <c r="D77" s="783"/>
      <c r="E77" s="792" t="b">
        <v>1</v>
      </c>
      <c r="F77" s="560"/>
      <c r="G77" s="560"/>
      <c r="H77" s="560"/>
      <c r="I77" s="560"/>
      <c r="J77" s="560"/>
      <c r="K77" s="560"/>
      <c r="L77" s="560"/>
      <c r="M77" s="560"/>
      <c r="N77" s="560"/>
      <c r="O77" s="560"/>
      <c r="P77" s="560"/>
      <c r="Q77" s="561"/>
      <c r="R77" s="562"/>
      <c r="S77" s="793"/>
      <c r="T77" s="793"/>
      <c r="U77" s="793"/>
      <c r="V77" s="794"/>
      <c r="W77" s="563">
        <f t="shared" si="6"/>
        <v>0</v>
      </c>
      <c r="X77" s="564"/>
      <c r="Y77" s="793"/>
      <c r="Z77" s="793"/>
      <c r="AA77" s="793"/>
      <c r="AB77" s="795">
        <f t="shared" si="7"/>
        <v>0</v>
      </c>
      <c r="AC77" s="565"/>
      <c r="AD77" s="434"/>
      <c r="AE77" s="433"/>
    </row>
    <row r="78" spans="1:31" s="436" customFormat="1" ht="12.75">
      <c r="A78" s="433"/>
      <c r="B78" s="434"/>
      <c r="C78" s="559"/>
      <c r="D78" s="783"/>
      <c r="E78" s="792" t="b">
        <v>1</v>
      </c>
      <c r="F78" s="560"/>
      <c r="G78" s="560"/>
      <c r="H78" s="560"/>
      <c r="I78" s="560"/>
      <c r="J78" s="560"/>
      <c r="K78" s="560"/>
      <c r="L78" s="560"/>
      <c r="M78" s="560"/>
      <c r="N78" s="560"/>
      <c r="O78" s="560"/>
      <c r="P78" s="560"/>
      <c r="Q78" s="561"/>
      <c r="R78" s="562"/>
      <c r="S78" s="793"/>
      <c r="T78" s="793"/>
      <c r="U78" s="793"/>
      <c r="V78" s="794"/>
      <c r="W78" s="563">
        <f t="shared" si="6"/>
        <v>0</v>
      </c>
      <c r="X78" s="564"/>
      <c r="Y78" s="793"/>
      <c r="Z78" s="793"/>
      <c r="AA78" s="793"/>
      <c r="AB78" s="795">
        <f t="shared" si="7"/>
        <v>0</v>
      </c>
      <c r="AC78" s="565"/>
      <c r="AD78" s="434"/>
      <c r="AE78" s="433"/>
    </row>
    <row r="79" spans="1:31" s="436" customFormat="1" ht="12.75">
      <c r="A79" s="433"/>
      <c r="B79" s="434"/>
      <c r="C79" s="559"/>
      <c r="D79" s="783"/>
      <c r="E79" s="792" t="b">
        <v>1</v>
      </c>
      <c r="F79" s="560"/>
      <c r="G79" s="560"/>
      <c r="H79" s="560"/>
      <c r="I79" s="560"/>
      <c r="J79" s="560"/>
      <c r="K79" s="560"/>
      <c r="L79" s="560"/>
      <c r="M79" s="560"/>
      <c r="N79" s="560"/>
      <c r="O79" s="560"/>
      <c r="P79" s="560"/>
      <c r="Q79" s="561"/>
      <c r="R79" s="562"/>
      <c r="S79" s="793"/>
      <c r="T79" s="793"/>
      <c r="U79" s="793"/>
      <c r="V79" s="794"/>
      <c r="W79" s="563">
        <f t="shared" si="6"/>
        <v>0</v>
      </c>
      <c r="X79" s="564"/>
      <c r="Y79" s="793"/>
      <c r="Z79" s="793"/>
      <c r="AA79" s="793"/>
      <c r="AB79" s="795">
        <f t="shared" si="7"/>
        <v>0</v>
      </c>
      <c r="AC79" s="565"/>
      <c r="AD79" s="434"/>
      <c r="AE79" s="433"/>
    </row>
    <row r="80" spans="1:31" s="436" customFormat="1" ht="12.75">
      <c r="A80" s="433"/>
      <c r="B80" s="434"/>
      <c r="C80" s="559"/>
      <c r="D80" s="783"/>
      <c r="E80" s="792" t="b">
        <v>1</v>
      </c>
      <c r="F80" s="560"/>
      <c r="G80" s="560"/>
      <c r="H80" s="560"/>
      <c r="I80" s="560"/>
      <c r="J80" s="560"/>
      <c r="K80" s="560"/>
      <c r="L80" s="560"/>
      <c r="M80" s="560"/>
      <c r="N80" s="560"/>
      <c r="O80" s="560"/>
      <c r="P80" s="560"/>
      <c r="Q80" s="561"/>
      <c r="R80" s="562"/>
      <c r="S80" s="793"/>
      <c r="T80" s="793"/>
      <c r="U80" s="793"/>
      <c r="V80" s="794"/>
      <c r="W80" s="563">
        <f t="shared" si="6"/>
        <v>0</v>
      </c>
      <c r="X80" s="564"/>
      <c r="Y80" s="793"/>
      <c r="Z80" s="793"/>
      <c r="AA80" s="793"/>
      <c r="AB80" s="795">
        <f t="shared" si="7"/>
        <v>0</v>
      </c>
      <c r="AC80" s="565"/>
      <c r="AD80" s="434"/>
      <c r="AE80" s="433"/>
    </row>
    <row r="81" spans="1:31" s="436" customFormat="1" ht="12.75">
      <c r="A81" s="433"/>
      <c r="B81" s="434"/>
      <c r="C81" s="559"/>
      <c r="D81" s="783"/>
      <c r="E81" s="792" t="b">
        <v>1</v>
      </c>
      <c r="F81" s="560"/>
      <c r="G81" s="560"/>
      <c r="H81" s="560"/>
      <c r="I81" s="560"/>
      <c r="J81" s="560"/>
      <c r="K81" s="560"/>
      <c r="L81" s="560"/>
      <c r="M81" s="560"/>
      <c r="N81" s="560"/>
      <c r="O81" s="560"/>
      <c r="P81" s="560"/>
      <c r="Q81" s="561"/>
      <c r="R81" s="562"/>
      <c r="S81" s="793"/>
      <c r="T81" s="793"/>
      <c r="U81" s="793"/>
      <c r="V81" s="794"/>
      <c r="W81" s="563">
        <f t="shared" si="6"/>
        <v>0</v>
      </c>
      <c r="X81" s="564"/>
      <c r="Y81" s="793"/>
      <c r="Z81" s="793"/>
      <c r="AA81" s="793"/>
      <c r="AB81" s="795">
        <f t="shared" si="7"/>
        <v>0</v>
      </c>
      <c r="AC81" s="565"/>
      <c r="AD81" s="434"/>
      <c r="AE81" s="433"/>
    </row>
    <row r="82" spans="1:31" s="436" customFormat="1" ht="12.75">
      <c r="A82" s="433"/>
      <c r="B82" s="434"/>
      <c r="C82" s="559"/>
      <c r="D82" s="783"/>
      <c r="E82" s="792" t="b">
        <v>1</v>
      </c>
      <c r="F82" s="560"/>
      <c r="G82" s="560"/>
      <c r="H82" s="560"/>
      <c r="I82" s="560"/>
      <c r="J82" s="560"/>
      <c r="K82" s="560"/>
      <c r="L82" s="560"/>
      <c r="M82" s="560"/>
      <c r="N82" s="560"/>
      <c r="O82" s="560"/>
      <c r="P82" s="560"/>
      <c r="Q82" s="561"/>
      <c r="R82" s="562"/>
      <c r="S82" s="793"/>
      <c r="T82" s="793"/>
      <c r="U82" s="793"/>
      <c r="V82" s="794"/>
      <c r="W82" s="563">
        <f t="shared" si="6"/>
        <v>0</v>
      </c>
      <c r="X82" s="564"/>
      <c r="Y82" s="793"/>
      <c r="Z82" s="793"/>
      <c r="AA82" s="793"/>
      <c r="AB82" s="795">
        <f t="shared" si="7"/>
        <v>0</v>
      </c>
      <c r="AC82" s="565"/>
      <c r="AD82" s="434"/>
      <c r="AE82" s="433"/>
    </row>
    <row r="83" spans="1:31" s="436" customFormat="1" ht="12.75">
      <c r="A83" s="433"/>
      <c r="B83" s="434"/>
      <c r="C83" s="559"/>
      <c r="D83" s="783"/>
      <c r="E83" s="792" t="b">
        <v>1</v>
      </c>
      <c r="F83" s="560"/>
      <c r="G83" s="560"/>
      <c r="H83" s="560"/>
      <c r="I83" s="560"/>
      <c r="J83" s="560"/>
      <c r="K83" s="560"/>
      <c r="L83" s="560"/>
      <c r="M83" s="560"/>
      <c r="N83" s="560"/>
      <c r="O83" s="560"/>
      <c r="P83" s="560"/>
      <c r="Q83" s="561"/>
      <c r="R83" s="562"/>
      <c r="S83" s="793"/>
      <c r="T83" s="793"/>
      <c r="U83" s="793"/>
      <c r="V83" s="794"/>
      <c r="W83" s="563">
        <f t="shared" si="6"/>
        <v>0</v>
      </c>
      <c r="X83" s="564"/>
      <c r="Y83" s="793"/>
      <c r="Z83" s="793"/>
      <c r="AA83" s="793"/>
      <c r="AB83" s="795">
        <f t="shared" si="7"/>
        <v>0</v>
      </c>
      <c r="AC83" s="565"/>
      <c r="AD83" s="434"/>
      <c r="AE83" s="433"/>
    </row>
    <row r="84" spans="1:31" s="436" customFormat="1" ht="12.75">
      <c r="A84" s="433"/>
      <c r="B84" s="434"/>
      <c r="C84" s="559"/>
      <c r="D84" s="783"/>
      <c r="E84" s="792" t="b">
        <v>1</v>
      </c>
      <c r="F84" s="560"/>
      <c r="G84" s="560"/>
      <c r="H84" s="560"/>
      <c r="I84" s="560"/>
      <c r="J84" s="560"/>
      <c r="K84" s="560"/>
      <c r="L84" s="560"/>
      <c r="M84" s="560"/>
      <c r="N84" s="560"/>
      <c r="O84" s="560"/>
      <c r="P84" s="560"/>
      <c r="Q84" s="561"/>
      <c r="R84" s="562"/>
      <c r="S84" s="793"/>
      <c r="T84" s="793"/>
      <c r="U84" s="793"/>
      <c r="V84" s="794"/>
      <c r="W84" s="563">
        <f t="shared" si="6"/>
        <v>0</v>
      </c>
      <c r="X84" s="564"/>
      <c r="Y84" s="793"/>
      <c r="Z84" s="793"/>
      <c r="AA84" s="793"/>
      <c r="AB84" s="795">
        <f t="shared" si="7"/>
        <v>0</v>
      </c>
      <c r="AC84" s="565"/>
      <c r="AD84" s="434"/>
      <c r="AE84" s="433"/>
    </row>
    <row r="85" spans="1:31" s="436" customFormat="1" ht="12.75">
      <c r="A85" s="433"/>
      <c r="B85" s="434"/>
      <c r="C85" s="559"/>
      <c r="D85" s="783"/>
      <c r="E85" s="792" t="b">
        <v>1</v>
      </c>
      <c r="F85" s="560"/>
      <c r="G85" s="560"/>
      <c r="H85" s="560"/>
      <c r="I85" s="560"/>
      <c r="J85" s="560"/>
      <c r="K85" s="560"/>
      <c r="L85" s="560"/>
      <c r="M85" s="560"/>
      <c r="N85" s="560"/>
      <c r="O85" s="560"/>
      <c r="P85" s="560"/>
      <c r="Q85" s="561"/>
      <c r="R85" s="562"/>
      <c r="S85" s="793"/>
      <c r="T85" s="793"/>
      <c r="U85" s="793"/>
      <c r="V85" s="794"/>
      <c r="W85" s="563">
        <f t="shared" si="6"/>
        <v>0</v>
      </c>
      <c r="X85" s="564"/>
      <c r="Y85" s="793"/>
      <c r="Z85" s="793"/>
      <c r="AA85" s="793"/>
      <c r="AB85" s="795">
        <f t="shared" si="7"/>
        <v>0</v>
      </c>
      <c r="AC85" s="565"/>
      <c r="AD85" s="434"/>
      <c r="AE85" s="433"/>
    </row>
    <row r="86" spans="1:31" s="436" customFormat="1" ht="12.75">
      <c r="A86" s="433"/>
      <c r="B86" s="434"/>
      <c r="C86" s="559"/>
      <c r="D86" s="783"/>
      <c r="E86" s="792" t="b">
        <v>1</v>
      </c>
      <c r="F86" s="560"/>
      <c r="G86" s="560"/>
      <c r="H86" s="560"/>
      <c r="I86" s="560"/>
      <c r="J86" s="560"/>
      <c r="K86" s="560"/>
      <c r="L86" s="560"/>
      <c r="M86" s="560"/>
      <c r="N86" s="560"/>
      <c r="O86" s="560"/>
      <c r="P86" s="560"/>
      <c r="Q86" s="561"/>
      <c r="R86" s="562"/>
      <c r="S86" s="793"/>
      <c r="T86" s="793"/>
      <c r="U86" s="793"/>
      <c r="V86" s="794"/>
      <c r="W86" s="563">
        <f t="shared" si="6"/>
        <v>0</v>
      </c>
      <c r="X86" s="564"/>
      <c r="Y86" s="793"/>
      <c r="Z86" s="793"/>
      <c r="AA86" s="793"/>
      <c r="AB86" s="795">
        <f t="shared" si="7"/>
        <v>0</v>
      </c>
      <c r="AC86" s="565"/>
      <c r="AD86" s="434"/>
      <c r="AE86" s="433"/>
    </row>
    <row r="87" spans="1:31" s="436" customFormat="1" ht="12.75">
      <c r="A87" s="433"/>
      <c r="B87" s="434"/>
      <c r="C87" s="559"/>
      <c r="D87" s="783"/>
      <c r="E87" s="792" t="b">
        <v>1</v>
      </c>
      <c r="F87" s="560"/>
      <c r="G87" s="560"/>
      <c r="H87" s="560"/>
      <c r="I87" s="560"/>
      <c r="J87" s="560"/>
      <c r="K87" s="560"/>
      <c r="L87" s="560"/>
      <c r="M87" s="560"/>
      <c r="N87" s="560"/>
      <c r="O87" s="560"/>
      <c r="P87" s="560"/>
      <c r="Q87" s="561"/>
      <c r="R87" s="562"/>
      <c r="S87" s="793"/>
      <c r="T87" s="793"/>
      <c r="U87" s="793"/>
      <c r="V87" s="794"/>
      <c r="W87" s="563">
        <f t="shared" si="6"/>
        <v>0</v>
      </c>
      <c r="X87" s="564"/>
      <c r="Y87" s="793"/>
      <c r="Z87" s="793"/>
      <c r="AA87" s="793"/>
      <c r="AB87" s="795">
        <f t="shared" si="7"/>
        <v>0</v>
      </c>
      <c r="AC87" s="565"/>
      <c r="AD87" s="434"/>
      <c r="AE87" s="433"/>
    </row>
    <row r="88" spans="1:31" s="436" customFormat="1" ht="12.75">
      <c r="A88" s="433"/>
      <c r="B88" s="434"/>
      <c r="C88" s="559"/>
      <c r="D88" s="783"/>
      <c r="E88" s="792" t="b">
        <v>1</v>
      </c>
      <c r="F88" s="560"/>
      <c r="G88" s="560"/>
      <c r="H88" s="560"/>
      <c r="I88" s="560"/>
      <c r="J88" s="560"/>
      <c r="K88" s="560"/>
      <c r="L88" s="560"/>
      <c r="M88" s="560"/>
      <c r="N88" s="560"/>
      <c r="O88" s="560"/>
      <c r="P88" s="560"/>
      <c r="Q88" s="561"/>
      <c r="R88" s="562"/>
      <c r="S88" s="793"/>
      <c r="T88" s="793"/>
      <c r="U88" s="793"/>
      <c r="V88" s="794"/>
      <c r="W88" s="563">
        <f t="shared" si="6"/>
        <v>0</v>
      </c>
      <c r="X88" s="564"/>
      <c r="Y88" s="793"/>
      <c r="Z88" s="793"/>
      <c r="AA88" s="793"/>
      <c r="AB88" s="795">
        <f t="shared" si="7"/>
        <v>0</v>
      </c>
      <c r="AC88" s="565"/>
      <c r="AD88" s="434"/>
      <c r="AE88" s="433"/>
    </row>
    <row r="89" spans="1:31" s="436" customFormat="1" ht="12.75">
      <c r="A89" s="433"/>
      <c r="B89" s="434"/>
      <c r="C89" s="559"/>
      <c r="D89" s="783"/>
      <c r="E89" s="792" t="b">
        <v>1</v>
      </c>
      <c r="F89" s="560"/>
      <c r="G89" s="560"/>
      <c r="H89" s="560"/>
      <c r="I89" s="560"/>
      <c r="J89" s="560"/>
      <c r="K89" s="560"/>
      <c r="L89" s="560"/>
      <c r="M89" s="560"/>
      <c r="N89" s="560"/>
      <c r="O89" s="560"/>
      <c r="P89" s="560"/>
      <c r="Q89" s="561"/>
      <c r="R89" s="562"/>
      <c r="S89" s="793"/>
      <c r="T89" s="793"/>
      <c r="U89" s="793"/>
      <c r="V89" s="794"/>
      <c r="W89" s="563">
        <f t="shared" si="6"/>
        <v>0</v>
      </c>
      <c r="X89" s="564"/>
      <c r="Y89" s="793"/>
      <c r="Z89" s="793"/>
      <c r="AA89" s="793"/>
      <c r="AB89" s="795">
        <f t="shared" si="7"/>
        <v>0</v>
      </c>
      <c r="AC89" s="565"/>
      <c r="AD89" s="434"/>
      <c r="AE89" s="433"/>
    </row>
    <row r="90" spans="1:31" s="436" customFormat="1" ht="12.75">
      <c r="A90" s="433"/>
      <c r="B90" s="434"/>
      <c r="C90" s="553" t="s">
        <v>880</v>
      </c>
      <c r="D90" s="783"/>
      <c r="E90" s="792"/>
      <c r="F90" s="560"/>
      <c r="G90" s="802"/>
      <c r="H90" s="793"/>
      <c r="I90" s="1234"/>
      <c r="J90" s="1234"/>
      <c r="K90" s="1234"/>
      <c r="L90" s="796"/>
      <c r="M90" s="803"/>
      <c r="N90" s="803"/>
      <c r="O90" s="803"/>
      <c r="P90" s="803"/>
      <c r="Q90" s="804"/>
      <c r="R90" s="562"/>
      <c r="S90" s="793"/>
      <c r="T90" s="793"/>
      <c r="U90" s="793"/>
      <c r="V90" s="794"/>
      <c r="W90" s="567"/>
      <c r="X90" s="564"/>
      <c r="Y90" s="793"/>
      <c r="Z90" s="793"/>
      <c r="AA90" s="793"/>
      <c r="AB90" s="798"/>
      <c r="AC90" s="565"/>
      <c r="AD90" s="434"/>
      <c r="AE90" s="433"/>
    </row>
    <row r="91" spans="1:31" s="436" customFormat="1" ht="12.75">
      <c r="A91" s="433"/>
      <c r="B91" s="434"/>
      <c r="C91" s="559"/>
      <c r="D91" s="783"/>
      <c r="E91" s="792" t="b">
        <v>0</v>
      </c>
      <c r="F91" s="560"/>
      <c r="G91" s="560"/>
      <c r="H91" s="560"/>
      <c r="I91" s="560"/>
      <c r="J91" s="560"/>
      <c r="K91" s="560"/>
      <c r="L91" s="560"/>
      <c r="M91" s="560"/>
      <c r="N91" s="560"/>
      <c r="O91" s="560"/>
      <c r="P91" s="560"/>
      <c r="Q91" s="561"/>
      <c r="R91" s="562"/>
      <c r="S91" s="793"/>
      <c r="T91" s="793"/>
      <c r="U91" s="793"/>
      <c r="V91" s="794"/>
      <c r="W91" s="563">
        <f>SUM(M91:Q91)</f>
        <v>0</v>
      </c>
      <c r="X91" s="564"/>
      <c r="Y91" s="793"/>
      <c r="Z91" s="793"/>
      <c r="AA91" s="793"/>
      <c r="AB91" s="795">
        <f>W91+SUM(X91:Y91)-SUM(Z91:AA91)</f>
        <v>0</v>
      </c>
      <c r="AC91" s="565"/>
      <c r="AD91" s="434"/>
      <c r="AE91" s="433"/>
    </row>
    <row r="92" spans="1:31" s="436" customFormat="1" ht="12.75">
      <c r="A92" s="433"/>
      <c r="B92" s="434"/>
      <c r="C92" s="559"/>
      <c r="D92" s="783"/>
      <c r="E92" s="792" t="b">
        <v>0</v>
      </c>
      <c r="F92" s="560"/>
      <c r="G92" s="560"/>
      <c r="H92" s="560"/>
      <c r="I92" s="560"/>
      <c r="J92" s="560"/>
      <c r="K92" s="560"/>
      <c r="L92" s="560"/>
      <c r="M92" s="560"/>
      <c r="N92" s="560"/>
      <c r="O92" s="560"/>
      <c r="P92" s="560"/>
      <c r="Q92" s="561"/>
      <c r="R92" s="562"/>
      <c r="S92" s="793"/>
      <c r="T92" s="793"/>
      <c r="U92" s="793"/>
      <c r="V92" s="794"/>
      <c r="W92" s="563">
        <f aca="true" t="shared" si="8" ref="W92:W115">SUM(M92:Q92)</f>
        <v>0</v>
      </c>
      <c r="X92" s="564"/>
      <c r="Y92" s="793"/>
      <c r="Z92" s="793"/>
      <c r="AA92" s="793"/>
      <c r="AB92" s="795">
        <f aca="true" t="shared" si="9" ref="AB92:AB115">W92+SUM(X92:Y92)-SUM(Z92:AA92)</f>
        <v>0</v>
      </c>
      <c r="AC92" s="565"/>
      <c r="AD92" s="434"/>
      <c r="AE92" s="433"/>
    </row>
    <row r="93" spans="1:31" s="436" customFormat="1" ht="12.75">
      <c r="A93" s="433"/>
      <c r="B93" s="434"/>
      <c r="C93" s="559"/>
      <c r="D93" s="783"/>
      <c r="E93" s="792" t="b">
        <v>0</v>
      </c>
      <c r="F93" s="560"/>
      <c r="G93" s="560"/>
      <c r="H93" s="560"/>
      <c r="I93" s="560"/>
      <c r="J93" s="560"/>
      <c r="K93" s="560"/>
      <c r="L93" s="560"/>
      <c r="M93" s="560"/>
      <c r="N93" s="560"/>
      <c r="O93" s="560"/>
      <c r="P93" s="560"/>
      <c r="Q93" s="561"/>
      <c r="R93" s="562"/>
      <c r="S93" s="793"/>
      <c r="T93" s="793"/>
      <c r="U93" s="793"/>
      <c r="V93" s="794"/>
      <c r="W93" s="563">
        <f t="shared" si="8"/>
        <v>0</v>
      </c>
      <c r="X93" s="564"/>
      <c r="Y93" s="793"/>
      <c r="Z93" s="793"/>
      <c r="AA93" s="793"/>
      <c r="AB93" s="795">
        <f t="shared" si="9"/>
        <v>0</v>
      </c>
      <c r="AC93" s="565"/>
      <c r="AD93" s="434"/>
      <c r="AE93" s="433"/>
    </row>
    <row r="94" spans="1:31" s="436" customFormat="1" ht="12.75">
      <c r="A94" s="433"/>
      <c r="B94" s="434"/>
      <c r="C94" s="559"/>
      <c r="D94" s="783"/>
      <c r="E94" s="792" t="b">
        <v>0</v>
      </c>
      <c r="F94" s="560"/>
      <c r="G94" s="560"/>
      <c r="H94" s="560"/>
      <c r="I94" s="560"/>
      <c r="J94" s="560"/>
      <c r="K94" s="560"/>
      <c r="L94" s="560"/>
      <c r="M94" s="560"/>
      <c r="N94" s="560"/>
      <c r="O94" s="560"/>
      <c r="P94" s="560"/>
      <c r="Q94" s="561"/>
      <c r="R94" s="562"/>
      <c r="S94" s="793"/>
      <c r="T94" s="793"/>
      <c r="U94" s="793"/>
      <c r="V94" s="794"/>
      <c r="W94" s="563">
        <f t="shared" si="8"/>
        <v>0</v>
      </c>
      <c r="X94" s="564"/>
      <c r="Y94" s="793"/>
      <c r="Z94" s="793"/>
      <c r="AA94" s="793"/>
      <c r="AB94" s="795">
        <f t="shared" si="9"/>
        <v>0</v>
      </c>
      <c r="AC94" s="565"/>
      <c r="AD94" s="434"/>
      <c r="AE94" s="433"/>
    </row>
    <row r="95" spans="1:31" s="436" customFormat="1" ht="12.75">
      <c r="A95" s="433"/>
      <c r="B95" s="434"/>
      <c r="C95" s="559"/>
      <c r="D95" s="783"/>
      <c r="E95" s="792" t="b">
        <v>0</v>
      </c>
      <c r="F95" s="560"/>
      <c r="G95" s="560"/>
      <c r="H95" s="560"/>
      <c r="I95" s="560"/>
      <c r="J95" s="560"/>
      <c r="K95" s="560"/>
      <c r="L95" s="560"/>
      <c r="M95" s="560"/>
      <c r="N95" s="560"/>
      <c r="O95" s="560"/>
      <c r="P95" s="560"/>
      <c r="Q95" s="561"/>
      <c r="R95" s="562"/>
      <c r="S95" s="793"/>
      <c r="T95" s="793"/>
      <c r="U95" s="793"/>
      <c r="V95" s="794"/>
      <c r="W95" s="563">
        <f t="shared" si="8"/>
        <v>0</v>
      </c>
      <c r="X95" s="564"/>
      <c r="Y95" s="793"/>
      <c r="Z95" s="793"/>
      <c r="AA95" s="793"/>
      <c r="AB95" s="795">
        <f t="shared" si="9"/>
        <v>0</v>
      </c>
      <c r="AC95" s="565"/>
      <c r="AD95" s="434"/>
      <c r="AE95" s="433"/>
    </row>
    <row r="96" spans="1:31" s="436" customFormat="1" ht="12.75">
      <c r="A96" s="433"/>
      <c r="B96" s="434"/>
      <c r="C96" s="559"/>
      <c r="D96" s="783"/>
      <c r="E96" s="792" t="b">
        <v>0</v>
      </c>
      <c r="F96" s="560"/>
      <c r="G96" s="560"/>
      <c r="H96" s="560"/>
      <c r="I96" s="560"/>
      <c r="J96" s="560"/>
      <c r="K96" s="560"/>
      <c r="L96" s="560"/>
      <c r="M96" s="560"/>
      <c r="N96" s="560"/>
      <c r="O96" s="560"/>
      <c r="P96" s="560"/>
      <c r="Q96" s="561"/>
      <c r="R96" s="562"/>
      <c r="S96" s="793"/>
      <c r="T96" s="793"/>
      <c r="U96" s="793"/>
      <c r="V96" s="794"/>
      <c r="W96" s="563">
        <f t="shared" si="8"/>
        <v>0</v>
      </c>
      <c r="X96" s="564"/>
      <c r="Y96" s="793"/>
      <c r="Z96" s="793"/>
      <c r="AA96" s="793"/>
      <c r="AB96" s="795">
        <f t="shared" si="9"/>
        <v>0</v>
      </c>
      <c r="AC96" s="565"/>
      <c r="AD96" s="434"/>
      <c r="AE96" s="433"/>
    </row>
    <row r="97" spans="1:31" s="436" customFormat="1" ht="12.75">
      <c r="A97" s="433"/>
      <c r="B97" s="434"/>
      <c r="C97" s="559"/>
      <c r="D97" s="783"/>
      <c r="E97" s="792" t="b">
        <v>0</v>
      </c>
      <c r="F97" s="560"/>
      <c r="G97" s="560"/>
      <c r="H97" s="560"/>
      <c r="I97" s="560"/>
      <c r="J97" s="560"/>
      <c r="K97" s="560"/>
      <c r="L97" s="560"/>
      <c r="M97" s="560"/>
      <c r="N97" s="560"/>
      <c r="O97" s="560"/>
      <c r="P97" s="560"/>
      <c r="Q97" s="561"/>
      <c r="R97" s="562"/>
      <c r="S97" s="793"/>
      <c r="T97" s="793"/>
      <c r="U97" s="793"/>
      <c r="V97" s="794"/>
      <c r="W97" s="563">
        <f t="shared" si="8"/>
        <v>0</v>
      </c>
      <c r="X97" s="564"/>
      <c r="Y97" s="793"/>
      <c r="Z97" s="793"/>
      <c r="AA97" s="793"/>
      <c r="AB97" s="795">
        <f t="shared" si="9"/>
        <v>0</v>
      </c>
      <c r="AC97" s="565"/>
      <c r="AD97" s="434"/>
      <c r="AE97" s="433"/>
    </row>
    <row r="98" spans="1:31" s="436" customFormat="1" ht="12.75">
      <c r="A98" s="433"/>
      <c r="B98" s="434"/>
      <c r="C98" s="559"/>
      <c r="D98" s="783"/>
      <c r="E98" s="792" t="b">
        <v>0</v>
      </c>
      <c r="F98" s="560"/>
      <c r="G98" s="560"/>
      <c r="H98" s="560"/>
      <c r="I98" s="560"/>
      <c r="J98" s="560"/>
      <c r="K98" s="560"/>
      <c r="L98" s="560"/>
      <c r="M98" s="560"/>
      <c r="N98" s="560"/>
      <c r="O98" s="560"/>
      <c r="P98" s="560"/>
      <c r="Q98" s="561"/>
      <c r="R98" s="562"/>
      <c r="S98" s="793"/>
      <c r="T98" s="793"/>
      <c r="U98" s="793"/>
      <c r="V98" s="794"/>
      <c r="W98" s="563">
        <f t="shared" si="8"/>
        <v>0</v>
      </c>
      <c r="X98" s="564"/>
      <c r="Y98" s="793"/>
      <c r="Z98" s="793"/>
      <c r="AA98" s="793"/>
      <c r="AB98" s="795">
        <f t="shared" si="9"/>
        <v>0</v>
      </c>
      <c r="AC98" s="565"/>
      <c r="AD98" s="434"/>
      <c r="AE98" s="433"/>
    </row>
    <row r="99" spans="1:31" s="436" customFormat="1" ht="12.75">
      <c r="A99" s="433"/>
      <c r="B99" s="434"/>
      <c r="C99" s="559"/>
      <c r="D99" s="783"/>
      <c r="E99" s="792" t="b">
        <v>0</v>
      </c>
      <c r="F99" s="560"/>
      <c r="G99" s="560"/>
      <c r="H99" s="560"/>
      <c r="I99" s="560"/>
      <c r="J99" s="560"/>
      <c r="K99" s="560"/>
      <c r="L99" s="560"/>
      <c r="M99" s="560"/>
      <c r="N99" s="560"/>
      <c r="O99" s="560"/>
      <c r="P99" s="560"/>
      <c r="Q99" s="561"/>
      <c r="R99" s="562"/>
      <c r="S99" s="793"/>
      <c r="T99" s="793"/>
      <c r="U99" s="793"/>
      <c r="V99" s="794"/>
      <c r="W99" s="563">
        <f t="shared" si="8"/>
        <v>0</v>
      </c>
      <c r="X99" s="564"/>
      <c r="Y99" s="793"/>
      <c r="Z99" s="793"/>
      <c r="AA99" s="793"/>
      <c r="AB99" s="795">
        <f t="shared" si="9"/>
        <v>0</v>
      </c>
      <c r="AC99" s="565"/>
      <c r="AD99" s="434"/>
      <c r="AE99" s="433"/>
    </row>
    <row r="100" spans="1:31" s="436" customFormat="1" ht="12.75">
      <c r="A100" s="433"/>
      <c r="B100" s="434"/>
      <c r="C100" s="559"/>
      <c r="D100" s="783"/>
      <c r="E100" s="792" t="b">
        <v>0</v>
      </c>
      <c r="F100" s="560"/>
      <c r="G100" s="560"/>
      <c r="H100" s="560"/>
      <c r="I100" s="560"/>
      <c r="J100" s="560"/>
      <c r="K100" s="560"/>
      <c r="L100" s="560"/>
      <c r="M100" s="560"/>
      <c r="N100" s="560"/>
      <c r="O100" s="560"/>
      <c r="P100" s="560"/>
      <c r="Q100" s="561"/>
      <c r="R100" s="562"/>
      <c r="S100" s="793"/>
      <c r="T100" s="793"/>
      <c r="U100" s="793"/>
      <c r="V100" s="794"/>
      <c r="W100" s="563">
        <f t="shared" si="8"/>
        <v>0</v>
      </c>
      <c r="X100" s="564"/>
      <c r="Y100" s="793"/>
      <c r="Z100" s="793"/>
      <c r="AA100" s="793"/>
      <c r="AB100" s="795">
        <f t="shared" si="9"/>
        <v>0</v>
      </c>
      <c r="AC100" s="565"/>
      <c r="AD100" s="434"/>
      <c r="AE100" s="433"/>
    </row>
    <row r="101" spans="1:31" s="436" customFormat="1" ht="12.75">
      <c r="A101" s="433"/>
      <c r="B101" s="434"/>
      <c r="C101" s="559"/>
      <c r="D101" s="783"/>
      <c r="E101" s="792" t="b">
        <v>0</v>
      </c>
      <c r="F101" s="560"/>
      <c r="G101" s="560"/>
      <c r="H101" s="560"/>
      <c r="I101" s="560"/>
      <c r="J101" s="560"/>
      <c r="K101" s="560"/>
      <c r="L101" s="560"/>
      <c r="M101" s="560"/>
      <c r="N101" s="560"/>
      <c r="O101" s="560"/>
      <c r="P101" s="560"/>
      <c r="Q101" s="561"/>
      <c r="R101" s="562"/>
      <c r="S101" s="793"/>
      <c r="T101" s="793"/>
      <c r="U101" s="793"/>
      <c r="V101" s="794"/>
      <c r="W101" s="563">
        <f t="shared" si="8"/>
        <v>0</v>
      </c>
      <c r="X101" s="564"/>
      <c r="Y101" s="793"/>
      <c r="Z101" s="793"/>
      <c r="AA101" s="793"/>
      <c r="AB101" s="795">
        <f t="shared" si="9"/>
        <v>0</v>
      </c>
      <c r="AC101" s="565"/>
      <c r="AD101" s="434"/>
      <c r="AE101" s="433"/>
    </row>
    <row r="102" spans="1:31" s="436" customFormat="1" ht="12.75">
      <c r="A102" s="433"/>
      <c r="B102" s="434"/>
      <c r="C102" s="559"/>
      <c r="D102" s="783"/>
      <c r="E102" s="792" t="b">
        <v>0</v>
      </c>
      <c r="F102" s="560"/>
      <c r="G102" s="560"/>
      <c r="H102" s="560"/>
      <c r="I102" s="560"/>
      <c r="J102" s="560"/>
      <c r="K102" s="560"/>
      <c r="L102" s="560"/>
      <c r="M102" s="560"/>
      <c r="N102" s="560"/>
      <c r="O102" s="560"/>
      <c r="P102" s="560"/>
      <c r="Q102" s="561"/>
      <c r="R102" s="562"/>
      <c r="S102" s="793"/>
      <c r="T102" s="793"/>
      <c r="U102" s="793"/>
      <c r="V102" s="794"/>
      <c r="W102" s="563">
        <f t="shared" si="8"/>
        <v>0</v>
      </c>
      <c r="X102" s="564"/>
      <c r="Y102" s="793"/>
      <c r="Z102" s="793"/>
      <c r="AA102" s="793"/>
      <c r="AB102" s="795">
        <f t="shared" si="9"/>
        <v>0</v>
      </c>
      <c r="AC102" s="565"/>
      <c r="AD102" s="434"/>
      <c r="AE102" s="433"/>
    </row>
    <row r="103" spans="1:31" s="436" customFormat="1" ht="12.75">
      <c r="A103" s="433"/>
      <c r="B103" s="434"/>
      <c r="C103" s="559"/>
      <c r="D103" s="783"/>
      <c r="E103" s="792" t="b">
        <v>0</v>
      </c>
      <c r="F103" s="560"/>
      <c r="G103" s="560"/>
      <c r="H103" s="560"/>
      <c r="I103" s="560"/>
      <c r="J103" s="560"/>
      <c r="K103" s="560"/>
      <c r="L103" s="560"/>
      <c r="M103" s="560"/>
      <c r="N103" s="560"/>
      <c r="O103" s="560"/>
      <c r="P103" s="560"/>
      <c r="Q103" s="561"/>
      <c r="R103" s="562"/>
      <c r="S103" s="793"/>
      <c r="T103" s="793"/>
      <c r="U103" s="793"/>
      <c r="V103" s="794"/>
      <c r="W103" s="563">
        <f t="shared" si="8"/>
        <v>0</v>
      </c>
      <c r="X103" s="564"/>
      <c r="Y103" s="793"/>
      <c r="Z103" s="793"/>
      <c r="AA103" s="793"/>
      <c r="AB103" s="795">
        <f t="shared" si="9"/>
        <v>0</v>
      </c>
      <c r="AC103" s="565"/>
      <c r="AD103" s="434"/>
      <c r="AE103" s="433"/>
    </row>
    <row r="104" spans="1:31" s="436" customFormat="1" ht="12.75">
      <c r="A104" s="433"/>
      <c r="B104" s="434"/>
      <c r="C104" s="559"/>
      <c r="D104" s="783"/>
      <c r="E104" s="792" t="b">
        <v>0</v>
      </c>
      <c r="F104" s="560"/>
      <c r="G104" s="560"/>
      <c r="H104" s="560"/>
      <c r="I104" s="560"/>
      <c r="J104" s="560"/>
      <c r="K104" s="560"/>
      <c r="L104" s="560"/>
      <c r="M104" s="560"/>
      <c r="N104" s="560"/>
      <c r="O104" s="560"/>
      <c r="P104" s="560"/>
      <c r="Q104" s="561"/>
      <c r="R104" s="562"/>
      <c r="S104" s="793"/>
      <c r="T104" s="793"/>
      <c r="U104" s="793"/>
      <c r="V104" s="794"/>
      <c r="W104" s="563">
        <f t="shared" si="8"/>
        <v>0</v>
      </c>
      <c r="X104" s="564"/>
      <c r="Y104" s="793"/>
      <c r="Z104" s="793"/>
      <c r="AA104" s="793"/>
      <c r="AB104" s="795">
        <f t="shared" si="9"/>
        <v>0</v>
      </c>
      <c r="AC104" s="565"/>
      <c r="AD104" s="434"/>
      <c r="AE104" s="433"/>
    </row>
    <row r="105" spans="1:31" s="436" customFormat="1" ht="12.75">
      <c r="A105" s="433"/>
      <c r="B105" s="434"/>
      <c r="C105" s="559"/>
      <c r="D105" s="783"/>
      <c r="E105" s="792" t="b">
        <v>0</v>
      </c>
      <c r="F105" s="560"/>
      <c r="G105" s="560"/>
      <c r="H105" s="560"/>
      <c r="I105" s="560"/>
      <c r="J105" s="560"/>
      <c r="K105" s="560"/>
      <c r="L105" s="560"/>
      <c r="M105" s="560"/>
      <c r="N105" s="560"/>
      <c r="O105" s="560"/>
      <c r="P105" s="560"/>
      <c r="Q105" s="561"/>
      <c r="R105" s="562"/>
      <c r="S105" s="793"/>
      <c r="T105" s="793"/>
      <c r="U105" s="793"/>
      <c r="V105" s="794"/>
      <c r="W105" s="563">
        <f t="shared" si="8"/>
        <v>0</v>
      </c>
      <c r="X105" s="564"/>
      <c r="Y105" s="793"/>
      <c r="Z105" s="793"/>
      <c r="AA105" s="793"/>
      <c r="AB105" s="795">
        <f t="shared" si="9"/>
        <v>0</v>
      </c>
      <c r="AC105" s="565"/>
      <c r="AD105" s="434"/>
      <c r="AE105" s="433"/>
    </row>
    <row r="106" spans="1:31" s="436" customFormat="1" ht="12.75">
      <c r="A106" s="433"/>
      <c r="B106" s="434"/>
      <c r="C106" s="559"/>
      <c r="D106" s="783"/>
      <c r="E106" s="792" t="b">
        <v>0</v>
      </c>
      <c r="F106" s="560"/>
      <c r="G106" s="560"/>
      <c r="H106" s="560"/>
      <c r="I106" s="560"/>
      <c r="J106" s="560"/>
      <c r="K106" s="560"/>
      <c r="L106" s="560"/>
      <c r="M106" s="560"/>
      <c r="N106" s="560"/>
      <c r="O106" s="560"/>
      <c r="P106" s="560"/>
      <c r="Q106" s="561"/>
      <c r="R106" s="562"/>
      <c r="S106" s="793"/>
      <c r="T106" s="793"/>
      <c r="U106" s="793"/>
      <c r="V106" s="794"/>
      <c r="W106" s="563">
        <f t="shared" si="8"/>
        <v>0</v>
      </c>
      <c r="X106" s="564"/>
      <c r="Y106" s="793"/>
      <c r="Z106" s="793"/>
      <c r="AA106" s="793"/>
      <c r="AB106" s="795">
        <f t="shared" si="9"/>
        <v>0</v>
      </c>
      <c r="AC106" s="565"/>
      <c r="AD106" s="434"/>
      <c r="AE106" s="433"/>
    </row>
    <row r="107" spans="1:31" s="436" customFormat="1" ht="12.75">
      <c r="A107" s="433"/>
      <c r="B107" s="434"/>
      <c r="C107" s="559"/>
      <c r="D107" s="783"/>
      <c r="E107" s="792" t="b">
        <v>0</v>
      </c>
      <c r="F107" s="560"/>
      <c r="G107" s="560"/>
      <c r="H107" s="560"/>
      <c r="I107" s="560"/>
      <c r="J107" s="560"/>
      <c r="K107" s="560"/>
      <c r="L107" s="560"/>
      <c r="M107" s="560"/>
      <c r="N107" s="560"/>
      <c r="O107" s="560"/>
      <c r="P107" s="560"/>
      <c r="Q107" s="561"/>
      <c r="R107" s="562"/>
      <c r="S107" s="793"/>
      <c r="T107" s="793"/>
      <c r="U107" s="793"/>
      <c r="V107" s="794"/>
      <c r="W107" s="563">
        <f t="shared" si="8"/>
        <v>0</v>
      </c>
      <c r="X107" s="564"/>
      <c r="Y107" s="793"/>
      <c r="Z107" s="793"/>
      <c r="AA107" s="793"/>
      <c r="AB107" s="795">
        <f t="shared" si="9"/>
        <v>0</v>
      </c>
      <c r="AC107" s="565"/>
      <c r="AD107" s="434"/>
      <c r="AE107" s="433"/>
    </row>
    <row r="108" spans="1:31" s="436" customFormat="1" ht="12.75">
      <c r="A108" s="433"/>
      <c r="B108" s="434"/>
      <c r="C108" s="559"/>
      <c r="D108" s="783"/>
      <c r="E108" s="792" t="b">
        <v>0</v>
      </c>
      <c r="F108" s="560"/>
      <c r="G108" s="560"/>
      <c r="H108" s="560"/>
      <c r="I108" s="560"/>
      <c r="J108" s="560"/>
      <c r="K108" s="560"/>
      <c r="L108" s="560"/>
      <c r="M108" s="560"/>
      <c r="N108" s="560"/>
      <c r="O108" s="560"/>
      <c r="P108" s="560"/>
      <c r="Q108" s="561"/>
      <c r="R108" s="562"/>
      <c r="S108" s="793"/>
      <c r="T108" s="793"/>
      <c r="U108" s="793"/>
      <c r="V108" s="794"/>
      <c r="W108" s="563">
        <f t="shared" si="8"/>
        <v>0</v>
      </c>
      <c r="X108" s="564"/>
      <c r="Y108" s="793"/>
      <c r="Z108" s="793"/>
      <c r="AA108" s="793"/>
      <c r="AB108" s="795">
        <f t="shared" si="9"/>
        <v>0</v>
      </c>
      <c r="AC108" s="565"/>
      <c r="AD108" s="434"/>
      <c r="AE108" s="433"/>
    </row>
    <row r="109" spans="1:31" s="436" customFormat="1" ht="12.75">
      <c r="A109" s="433"/>
      <c r="B109" s="434"/>
      <c r="C109" s="559"/>
      <c r="D109" s="783"/>
      <c r="E109" s="792" t="b">
        <v>0</v>
      </c>
      <c r="F109" s="560"/>
      <c r="G109" s="560"/>
      <c r="H109" s="560"/>
      <c r="I109" s="560"/>
      <c r="J109" s="560"/>
      <c r="K109" s="560"/>
      <c r="L109" s="560"/>
      <c r="M109" s="560"/>
      <c r="N109" s="560"/>
      <c r="O109" s="560"/>
      <c r="P109" s="560"/>
      <c r="Q109" s="561"/>
      <c r="R109" s="562"/>
      <c r="S109" s="793"/>
      <c r="T109" s="793"/>
      <c r="U109" s="793"/>
      <c r="V109" s="794"/>
      <c r="W109" s="563">
        <f t="shared" si="8"/>
        <v>0</v>
      </c>
      <c r="X109" s="564"/>
      <c r="Y109" s="793"/>
      <c r="Z109" s="793"/>
      <c r="AA109" s="793"/>
      <c r="AB109" s="795">
        <f t="shared" si="9"/>
        <v>0</v>
      </c>
      <c r="AC109" s="565"/>
      <c r="AD109" s="434"/>
      <c r="AE109" s="433"/>
    </row>
    <row r="110" spans="1:31" s="436" customFormat="1" ht="12.75">
      <c r="A110" s="433"/>
      <c r="B110" s="434"/>
      <c r="C110" s="559"/>
      <c r="D110" s="783"/>
      <c r="E110" s="792" t="b">
        <v>0</v>
      </c>
      <c r="F110" s="560"/>
      <c r="G110" s="560"/>
      <c r="H110" s="560"/>
      <c r="I110" s="560"/>
      <c r="J110" s="560"/>
      <c r="K110" s="560"/>
      <c r="L110" s="560"/>
      <c r="M110" s="560"/>
      <c r="N110" s="560"/>
      <c r="O110" s="560"/>
      <c r="P110" s="560"/>
      <c r="Q110" s="561"/>
      <c r="R110" s="562"/>
      <c r="S110" s="793"/>
      <c r="T110" s="793"/>
      <c r="U110" s="793"/>
      <c r="V110" s="794"/>
      <c r="W110" s="563">
        <f t="shared" si="8"/>
        <v>0</v>
      </c>
      <c r="X110" s="564"/>
      <c r="Y110" s="793"/>
      <c r="Z110" s="793"/>
      <c r="AA110" s="793"/>
      <c r="AB110" s="795">
        <f t="shared" si="9"/>
        <v>0</v>
      </c>
      <c r="AC110" s="565"/>
      <c r="AD110" s="434"/>
      <c r="AE110" s="433"/>
    </row>
    <row r="111" spans="1:31" s="436" customFormat="1" ht="12.75">
      <c r="A111" s="433"/>
      <c r="B111" s="434"/>
      <c r="C111" s="559"/>
      <c r="D111" s="783"/>
      <c r="E111" s="792" t="b">
        <v>0</v>
      </c>
      <c r="F111" s="560"/>
      <c r="G111" s="560"/>
      <c r="H111" s="560"/>
      <c r="I111" s="560"/>
      <c r="J111" s="560"/>
      <c r="K111" s="560"/>
      <c r="L111" s="560"/>
      <c r="M111" s="560"/>
      <c r="N111" s="560"/>
      <c r="O111" s="560"/>
      <c r="P111" s="560"/>
      <c r="Q111" s="561"/>
      <c r="R111" s="562"/>
      <c r="S111" s="793"/>
      <c r="T111" s="793"/>
      <c r="U111" s="793"/>
      <c r="V111" s="794"/>
      <c r="W111" s="563">
        <f t="shared" si="8"/>
        <v>0</v>
      </c>
      <c r="X111" s="564"/>
      <c r="Y111" s="793"/>
      <c r="Z111" s="793"/>
      <c r="AA111" s="793"/>
      <c r="AB111" s="795">
        <f t="shared" si="9"/>
        <v>0</v>
      </c>
      <c r="AC111" s="565"/>
      <c r="AD111" s="434"/>
      <c r="AE111" s="433"/>
    </row>
    <row r="112" spans="1:31" s="436" customFormat="1" ht="12.75">
      <c r="A112" s="433"/>
      <c r="B112" s="434"/>
      <c r="C112" s="559"/>
      <c r="D112" s="783"/>
      <c r="E112" s="792" t="b">
        <v>0</v>
      </c>
      <c r="F112" s="560"/>
      <c r="G112" s="560"/>
      <c r="H112" s="560"/>
      <c r="I112" s="560"/>
      <c r="J112" s="560"/>
      <c r="K112" s="560"/>
      <c r="L112" s="560"/>
      <c r="M112" s="560"/>
      <c r="N112" s="560"/>
      <c r="O112" s="560"/>
      <c r="P112" s="560"/>
      <c r="Q112" s="561"/>
      <c r="R112" s="562"/>
      <c r="S112" s="793"/>
      <c r="T112" s="793"/>
      <c r="U112" s="793"/>
      <c r="V112" s="794"/>
      <c r="W112" s="563">
        <f t="shared" si="8"/>
        <v>0</v>
      </c>
      <c r="X112" s="564"/>
      <c r="Y112" s="793"/>
      <c r="Z112" s="793"/>
      <c r="AA112" s="793"/>
      <c r="AB112" s="795">
        <f t="shared" si="9"/>
        <v>0</v>
      </c>
      <c r="AC112" s="565"/>
      <c r="AD112" s="434"/>
      <c r="AE112" s="433"/>
    </row>
    <row r="113" spans="1:31" s="436" customFormat="1" ht="12.75">
      <c r="A113" s="433"/>
      <c r="B113" s="434"/>
      <c r="C113" s="559"/>
      <c r="D113" s="783"/>
      <c r="E113" s="792" t="b">
        <v>0</v>
      </c>
      <c r="F113" s="560"/>
      <c r="G113" s="560"/>
      <c r="H113" s="560"/>
      <c r="I113" s="560"/>
      <c r="J113" s="560"/>
      <c r="K113" s="560"/>
      <c r="L113" s="560"/>
      <c r="M113" s="560"/>
      <c r="N113" s="560"/>
      <c r="O113" s="560"/>
      <c r="P113" s="560"/>
      <c r="Q113" s="561"/>
      <c r="R113" s="562"/>
      <c r="S113" s="793"/>
      <c r="T113" s="793"/>
      <c r="U113" s="793"/>
      <c r="V113" s="794"/>
      <c r="W113" s="563">
        <f t="shared" si="8"/>
        <v>0</v>
      </c>
      <c r="X113" s="564"/>
      <c r="Y113" s="793"/>
      <c r="Z113" s="793"/>
      <c r="AA113" s="793"/>
      <c r="AB113" s="795">
        <f t="shared" si="9"/>
        <v>0</v>
      </c>
      <c r="AC113" s="565"/>
      <c r="AD113" s="434"/>
      <c r="AE113" s="433"/>
    </row>
    <row r="114" spans="1:31" s="436" customFormat="1" ht="12.75">
      <c r="A114" s="433"/>
      <c r="B114" s="434"/>
      <c r="C114" s="559"/>
      <c r="D114" s="783"/>
      <c r="E114" s="792" t="b">
        <v>0</v>
      </c>
      <c r="F114" s="560"/>
      <c r="G114" s="560"/>
      <c r="H114" s="560"/>
      <c r="I114" s="560"/>
      <c r="J114" s="560"/>
      <c r="K114" s="560"/>
      <c r="L114" s="560"/>
      <c r="M114" s="560"/>
      <c r="N114" s="560"/>
      <c r="O114" s="560"/>
      <c r="P114" s="560"/>
      <c r="Q114" s="561"/>
      <c r="R114" s="562"/>
      <c r="S114" s="793"/>
      <c r="T114" s="793"/>
      <c r="U114" s="793"/>
      <c r="V114" s="794"/>
      <c r="W114" s="563">
        <f t="shared" si="8"/>
        <v>0</v>
      </c>
      <c r="X114" s="564"/>
      <c r="Y114" s="793"/>
      <c r="Z114" s="793"/>
      <c r="AA114" s="793"/>
      <c r="AB114" s="795">
        <f t="shared" si="9"/>
        <v>0</v>
      </c>
      <c r="AC114" s="565"/>
      <c r="AD114" s="434"/>
      <c r="AE114" s="433"/>
    </row>
    <row r="115" spans="1:31" s="436" customFormat="1" ht="12.75">
      <c r="A115" s="433"/>
      <c r="B115" s="434"/>
      <c r="C115" s="559"/>
      <c r="D115" s="783"/>
      <c r="E115" s="792" t="b">
        <v>0</v>
      </c>
      <c r="F115" s="560"/>
      <c r="G115" s="560"/>
      <c r="H115" s="560"/>
      <c r="I115" s="560"/>
      <c r="J115" s="560"/>
      <c r="K115" s="560"/>
      <c r="L115" s="560"/>
      <c r="M115" s="560"/>
      <c r="N115" s="560"/>
      <c r="O115" s="560"/>
      <c r="P115" s="560"/>
      <c r="Q115" s="561"/>
      <c r="R115" s="562"/>
      <c r="S115" s="793"/>
      <c r="T115" s="793"/>
      <c r="U115" s="793"/>
      <c r="V115" s="794"/>
      <c r="W115" s="563">
        <f t="shared" si="8"/>
        <v>0</v>
      </c>
      <c r="X115" s="564"/>
      <c r="Y115" s="793"/>
      <c r="Z115" s="793"/>
      <c r="AA115" s="793"/>
      <c r="AB115" s="795">
        <f t="shared" si="9"/>
        <v>0</v>
      </c>
      <c r="AC115" s="565"/>
      <c r="AD115" s="434"/>
      <c r="AE115" s="433"/>
    </row>
    <row r="116" spans="1:31" s="406" customFormat="1" ht="12.75">
      <c r="A116" s="399"/>
      <c r="B116" s="400"/>
      <c r="C116" s="1219" t="s">
        <v>746</v>
      </c>
      <c r="D116" s="1220"/>
      <c r="E116" s="1221"/>
      <c r="F116" s="1222">
        <f>SUMIF($E$68:$E$115,"TRUE",F68:F115)</f>
        <v>0</v>
      </c>
      <c r="G116" s="1222">
        <f aca="true" t="shared" si="10" ref="G116:AB116">SUMIF($E$68:$E$115,"TRUE",G68:G115)</f>
        <v>0</v>
      </c>
      <c r="H116" s="1222">
        <f t="shared" si="10"/>
        <v>0</v>
      </c>
      <c r="I116" s="1222">
        <f t="shared" si="10"/>
        <v>0</v>
      </c>
      <c r="J116" s="1222">
        <f t="shared" si="10"/>
        <v>0</v>
      </c>
      <c r="K116" s="1222">
        <f t="shared" si="10"/>
        <v>0</v>
      </c>
      <c r="L116" s="1222">
        <f t="shared" si="10"/>
        <v>0</v>
      </c>
      <c r="M116" s="1222">
        <f t="shared" si="10"/>
        <v>0</v>
      </c>
      <c r="N116" s="1222">
        <f t="shared" si="10"/>
        <v>0</v>
      </c>
      <c r="O116" s="1222">
        <f t="shared" si="10"/>
        <v>0</v>
      </c>
      <c r="P116" s="1222">
        <f t="shared" si="10"/>
        <v>0</v>
      </c>
      <c r="Q116" s="1223">
        <f t="shared" si="10"/>
        <v>0</v>
      </c>
      <c r="R116" s="1224">
        <f t="shared" si="10"/>
        <v>0</v>
      </c>
      <c r="S116" s="1222">
        <f t="shared" si="10"/>
        <v>0</v>
      </c>
      <c r="T116" s="1222">
        <f t="shared" si="10"/>
        <v>0</v>
      </c>
      <c r="U116" s="1222">
        <f t="shared" si="10"/>
        <v>0</v>
      </c>
      <c r="V116" s="1225">
        <f t="shared" si="10"/>
        <v>0</v>
      </c>
      <c r="W116" s="1226">
        <f t="shared" si="10"/>
        <v>0</v>
      </c>
      <c r="X116" s="1222">
        <f t="shared" si="10"/>
        <v>0</v>
      </c>
      <c r="Y116" s="1222">
        <f t="shared" si="10"/>
        <v>0</v>
      </c>
      <c r="Z116" s="1222">
        <f t="shared" si="10"/>
        <v>0</v>
      </c>
      <c r="AA116" s="1222">
        <f t="shared" si="10"/>
        <v>0</v>
      </c>
      <c r="AB116" s="1225">
        <f t="shared" si="10"/>
        <v>0</v>
      </c>
      <c r="AC116" s="568"/>
      <c r="AD116" s="400"/>
      <c r="AE116" s="399"/>
    </row>
    <row r="117" spans="1:31" s="406" customFormat="1" ht="13.5" thickBot="1">
      <c r="A117" s="399"/>
      <c r="B117" s="400"/>
      <c r="C117" s="1235" t="s">
        <v>501</v>
      </c>
      <c r="D117" s="1236"/>
      <c r="E117" s="1237"/>
      <c r="F117" s="1238">
        <f>SUM(F68:F115)</f>
        <v>0</v>
      </c>
      <c r="G117" s="1238">
        <f aca="true" t="shared" si="11" ref="G117:AB117">SUM(G68:G115)</f>
        <v>0</v>
      </c>
      <c r="H117" s="1238">
        <f t="shared" si="11"/>
        <v>0</v>
      </c>
      <c r="I117" s="1238">
        <f t="shared" si="11"/>
        <v>0</v>
      </c>
      <c r="J117" s="1238">
        <f t="shared" si="11"/>
        <v>0</v>
      </c>
      <c r="K117" s="1238">
        <f t="shared" si="11"/>
        <v>0</v>
      </c>
      <c r="L117" s="1238">
        <f t="shared" si="11"/>
        <v>0</v>
      </c>
      <c r="M117" s="1238">
        <f t="shared" si="11"/>
        <v>0</v>
      </c>
      <c r="N117" s="1238">
        <f t="shared" si="11"/>
        <v>0</v>
      </c>
      <c r="O117" s="1238">
        <f t="shared" si="11"/>
        <v>0</v>
      </c>
      <c r="P117" s="1238">
        <f t="shared" si="11"/>
        <v>0</v>
      </c>
      <c r="Q117" s="1239">
        <f t="shared" si="11"/>
        <v>0</v>
      </c>
      <c r="R117" s="1240">
        <f t="shared" si="11"/>
        <v>0</v>
      </c>
      <c r="S117" s="1238">
        <f t="shared" si="11"/>
        <v>0</v>
      </c>
      <c r="T117" s="1238">
        <f t="shared" si="11"/>
        <v>0</v>
      </c>
      <c r="U117" s="1238">
        <f t="shared" si="11"/>
        <v>0</v>
      </c>
      <c r="V117" s="1241">
        <f t="shared" si="11"/>
        <v>0</v>
      </c>
      <c r="W117" s="1242">
        <f t="shared" si="11"/>
        <v>0</v>
      </c>
      <c r="X117" s="1238">
        <f t="shared" si="11"/>
        <v>0</v>
      </c>
      <c r="Y117" s="1238">
        <f t="shared" si="11"/>
        <v>0</v>
      </c>
      <c r="Z117" s="1238">
        <f t="shared" si="11"/>
        <v>0</v>
      </c>
      <c r="AA117" s="1238">
        <f t="shared" si="11"/>
        <v>0</v>
      </c>
      <c r="AB117" s="1241">
        <f t="shared" si="11"/>
        <v>0</v>
      </c>
      <c r="AC117" s="573"/>
      <c r="AD117" s="400"/>
      <c r="AE117" s="399"/>
    </row>
    <row r="118" spans="1:31" s="579" customFormat="1" ht="16.5" thickBot="1">
      <c r="A118" s="574"/>
      <c r="B118" s="575"/>
      <c r="C118" s="576"/>
      <c r="D118" s="576"/>
      <c r="E118" s="576"/>
      <c r="F118" s="577"/>
      <c r="G118" s="577"/>
      <c r="H118" s="577"/>
      <c r="I118" s="577"/>
      <c r="J118" s="577"/>
      <c r="K118" s="577"/>
      <c r="L118" s="806"/>
      <c r="M118" s="806"/>
      <c r="N118" s="806"/>
      <c r="O118" s="806"/>
      <c r="P118" s="577"/>
      <c r="Q118" s="577"/>
      <c r="R118" s="577"/>
      <c r="S118" s="577"/>
      <c r="T118" s="577"/>
      <c r="U118" s="577"/>
      <c r="V118" s="577"/>
      <c r="W118" s="578"/>
      <c r="X118" s="578"/>
      <c r="Y118" s="578"/>
      <c r="Z118" s="578"/>
      <c r="AA118" s="578"/>
      <c r="AB118" s="578"/>
      <c r="AC118" s="578"/>
      <c r="AD118" s="575"/>
      <c r="AE118" s="574"/>
    </row>
    <row r="119" spans="1:31" s="406" customFormat="1" ht="12.75">
      <c r="A119" s="399"/>
      <c r="B119" s="400"/>
      <c r="C119" s="580" t="s">
        <v>834</v>
      </c>
      <c r="D119" s="581"/>
      <c r="E119" s="582"/>
      <c r="F119" s="583">
        <f>F64+F116</f>
        <v>0</v>
      </c>
      <c r="G119" s="583">
        <f aca="true" t="shared" si="12" ref="G119:AB120">G64+G116</f>
        <v>0</v>
      </c>
      <c r="H119" s="583">
        <f t="shared" si="12"/>
        <v>0</v>
      </c>
      <c r="I119" s="583">
        <f t="shared" si="12"/>
        <v>0</v>
      </c>
      <c r="J119" s="583">
        <f t="shared" si="12"/>
        <v>0</v>
      </c>
      <c r="K119" s="583">
        <f t="shared" si="12"/>
        <v>0</v>
      </c>
      <c r="L119" s="583">
        <f t="shared" si="12"/>
        <v>0</v>
      </c>
      <c r="M119" s="583">
        <f t="shared" si="12"/>
        <v>0</v>
      </c>
      <c r="N119" s="583">
        <f t="shared" si="12"/>
        <v>0</v>
      </c>
      <c r="O119" s="583">
        <f t="shared" si="12"/>
        <v>0</v>
      </c>
      <c r="P119" s="583">
        <f t="shared" si="12"/>
        <v>0</v>
      </c>
      <c r="Q119" s="583">
        <f t="shared" si="12"/>
        <v>0</v>
      </c>
      <c r="R119" s="583">
        <f t="shared" si="12"/>
        <v>0</v>
      </c>
      <c r="S119" s="583">
        <f t="shared" si="12"/>
        <v>0</v>
      </c>
      <c r="T119" s="583">
        <f t="shared" si="12"/>
        <v>0</v>
      </c>
      <c r="U119" s="583">
        <f t="shared" si="12"/>
        <v>0</v>
      </c>
      <c r="V119" s="583">
        <f t="shared" si="12"/>
        <v>0</v>
      </c>
      <c r="W119" s="583">
        <f t="shared" si="12"/>
        <v>0</v>
      </c>
      <c r="X119" s="583">
        <f t="shared" si="12"/>
        <v>0</v>
      </c>
      <c r="Y119" s="583">
        <f t="shared" si="12"/>
        <v>0</v>
      </c>
      <c r="Z119" s="583">
        <f t="shared" si="12"/>
        <v>0</v>
      </c>
      <c r="AA119" s="583">
        <f t="shared" si="12"/>
        <v>0</v>
      </c>
      <c r="AB119" s="584">
        <f t="shared" si="12"/>
        <v>0</v>
      </c>
      <c r="AC119" s="585"/>
      <c r="AD119" s="400"/>
      <c r="AE119" s="399"/>
    </row>
    <row r="120" spans="1:31" s="286" customFormat="1" ht="15.75" thickBot="1">
      <c r="A120" s="586"/>
      <c r="B120" s="587"/>
      <c r="C120" s="1243" t="s">
        <v>835</v>
      </c>
      <c r="D120" s="1236"/>
      <c r="E120" s="1244"/>
      <c r="F120" s="1245">
        <f>F65+F117</f>
        <v>0</v>
      </c>
      <c r="G120" s="1245">
        <f t="shared" si="12"/>
        <v>0</v>
      </c>
      <c r="H120" s="1245">
        <f t="shared" si="12"/>
        <v>0</v>
      </c>
      <c r="I120" s="1245">
        <f t="shared" si="12"/>
        <v>0</v>
      </c>
      <c r="J120" s="1245">
        <f t="shared" si="12"/>
        <v>0</v>
      </c>
      <c r="K120" s="1245">
        <f t="shared" si="12"/>
        <v>0</v>
      </c>
      <c r="L120" s="1245">
        <f t="shared" si="12"/>
        <v>0</v>
      </c>
      <c r="M120" s="1245">
        <f t="shared" si="12"/>
        <v>0</v>
      </c>
      <c r="N120" s="1245">
        <f t="shared" si="12"/>
        <v>0</v>
      </c>
      <c r="O120" s="1245">
        <f t="shared" si="12"/>
        <v>0</v>
      </c>
      <c r="P120" s="1245">
        <f t="shared" si="12"/>
        <v>0</v>
      </c>
      <c r="Q120" s="1245">
        <f t="shared" si="12"/>
        <v>0</v>
      </c>
      <c r="R120" s="1245">
        <f t="shared" si="12"/>
        <v>0</v>
      </c>
      <c r="S120" s="1245">
        <f t="shared" si="12"/>
        <v>0</v>
      </c>
      <c r="T120" s="1245">
        <f t="shared" si="12"/>
        <v>0</v>
      </c>
      <c r="U120" s="1245">
        <f t="shared" si="12"/>
        <v>0</v>
      </c>
      <c r="V120" s="1245">
        <f t="shared" si="12"/>
        <v>0</v>
      </c>
      <c r="W120" s="1245">
        <f t="shared" si="12"/>
        <v>0</v>
      </c>
      <c r="X120" s="1245">
        <f t="shared" si="12"/>
        <v>0</v>
      </c>
      <c r="Y120" s="1245">
        <f t="shared" si="12"/>
        <v>0</v>
      </c>
      <c r="Z120" s="1245">
        <f t="shared" si="12"/>
        <v>0</v>
      </c>
      <c r="AA120" s="1245">
        <f t="shared" si="12"/>
        <v>0</v>
      </c>
      <c r="AB120" s="1242">
        <f t="shared" si="12"/>
        <v>0</v>
      </c>
      <c r="AC120" s="573"/>
      <c r="AD120" s="587"/>
      <c r="AE120" s="586"/>
    </row>
    <row r="121" spans="1:31" ht="15.75" thickBot="1">
      <c r="A121" s="396"/>
      <c r="B121" s="36"/>
      <c r="C121" s="36"/>
      <c r="D121" s="402"/>
      <c r="E121" s="454" t="s">
        <v>747</v>
      </c>
      <c r="F121" s="36"/>
      <c r="G121" s="402"/>
      <c r="H121" s="402"/>
      <c r="I121" s="402"/>
      <c r="J121" s="402"/>
      <c r="K121" s="402"/>
      <c r="L121" s="402"/>
      <c r="M121" s="402"/>
      <c r="N121" s="402"/>
      <c r="O121" s="402"/>
      <c r="P121" s="402"/>
      <c r="Q121" s="402"/>
      <c r="R121" s="402"/>
      <c r="S121" s="402"/>
      <c r="T121" s="402"/>
      <c r="U121" s="402"/>
      <c r="V121" s="36"/>
      <c r="W121" s="36"/>
      <c r="X121" s="36"/>
      <c r="Y121" s="36"/>
      <c r="Z121" s="36"/>
      <c r="AA121" s="36"/>
      <c r="AB121" s="36"/>
      <c r="AC121" s="36"/>
      <c r="AD121" s="36"/>
      <c r="AE121" s="396"/>
    </row>
    <row r="122" spans="1:31" ht="15">
      <c r="A122" s="396"/>
      <c r="B122" s="36"/>
      <c r="C122" s="36"/>
      <c r="D122" s="448"/>
      <c r="E122" s="511" t="s">
        <v>838</v>
      </c>
      <c r="F122" s="36"/>
      <c r="G122" s="448"/>
      <c r="H122" s="448"/>
      <c r="I122" s="448"/>
      <c r="J122" s="448"/>
      <c r="K122" s="448"/>
      <c r="L122" s="36"/>
      <c r="M122" s="36"/>
      <c r="N122" s="36"/>
      <c r="O122" s="36"/>
      <c r="P122" s="36"/>
      <c r="Q122" s="588"/>
      <c r="R122" s="414" t="s">
        <v>24</v>
      </c>
      <c r="S122" s="589"/>
      <c r="T122" s="590" t="s">
        <v>695</v>
      </c>
      <c r="U122" s="591" t="s">
        <v>696</v>
      </c>
      <c r="V122" s="591" t="s">
        <v>837</v>
      </c>
      <c r="W122" s="592" t="s">
        <v>698</v>
      </c>
      <c r="X122" s="36"/>
      <c r="Y122" s="453"/>
      <c r="Z122" s="453"/>
      <c r="AA122" s="36"/>
      <c r="AB122" s="36"/>
      <c r="AC122" s="36"/>
      <c r="AD122" s="36"/>
      <c r="AE122" s="396"/>
    </row>
    <row r="123" spans="1:31" ht="15">
      <c r="A123" s="396"/>
      <c r="B123" s="36"/>
      <c r="C123" s="36"/>
      <c r="D123" s="448"/>
      <c r="E123" s="511" t="s">
        <v>839</v>
      </c>
      <c r="F123" s="36"/>
      <c r="G123" s="448"/>
      <c r="H123" s="448"/>
      <c r="I123" s="448"/>
      <c r="J123" s="448"/>
      <c r="K123" s="448"/>
      <c r="L123" s="36"/>
      <c r="M123" s="36"/>
      <c r="N123" s="36"/>
      <c r="O123" s="36"/>
      <c r="P123" s="36"/>
      <c r="Q123" s="1246"/>
      <c r="R123" s="1247"/>
      <c r="S123" s="1248"/>
      <c r="T123" s="1249" t="s">
        <v>708</v>
      </c>
      <c r="U123" s="1250" t="s">
        <v>708</v>
      </c>
      <c r="V123" s="1251" t="s">
        <v>698</v>
      </c>
      <c r="W123" s="1252" t="s">
        <v>708</v>
      </c>
      <c r="X123" s="36"/>
      <c r="Y123" s="452"/>
      <c r="Z123" s="452"/>
      <c r="AA123" s="36"/>
      <c r="AB123" s="36"/>
      <c r="AC123" s="36"/>
      <c r="AD123" s="36"/>
      <c r="AE123" s="396"/>
    </row>
    <row r="124" spans="1:31" ht="15">
      <c r="A124" s="396"/>
      <c r="B124" s="36"/>
      <c r="C124" s="36"/>
      <c r="D124" s="448"/>
      <c r="E124" s="514" t="s">
        <v>841</v>
      </c>
      <c r="F124" s="36"/>
      <c r="G124" s="448"/>
      <c r="H124" s="448"/>
      <c r="I124" s="448"/>
      <c r="J124" s="448"/>
      <c r="K124" s="448"/>
      <c r="L124" s="36"/>
      <c r="M124" s="36"/>
      <c r="N124" s="36"/>
      <c r="O124" s="36"/>
      <c r="P124" s="36"/>
      <c r="Q124" s="1253" t="s">
        <v>840</v>
      </c>
      <c r="R124" s="1254"/>
      <c r="S124" s="1255"/>
      <c r="T124" s="1256">
        <f>M120+O120</f>
        <v>0</v>
      </c>
      <c r="U124" s="1256">
        <f>X120</f>
        <v>0</v>
      </c>
      <c r="V124" s="1256">
        <f>Z120</f>
        <v>0</v>
      </c>
      <c r="W124" s="1257">
        <f>T124+U124-V124</f>
        <v>0</v>
      </c>
      <c r="X124" s="36"/>
      <c r="Y124" s="452"/>
      <c r="Z124" s="452"/>
      <c r="AA124" s="36"/>
      <c r="AB124" s="36"/>
      <c r="AC124" s="36"/>
      <c r="AD124" s="36"/>
      <c r="AE124" s="396"/>
    </row>
    <row r="125" spans="1:31" ht="15">
      <c r="A125" s="396"/>
      <c r="B125" s="36"/>
      <c r="C125" s="36"/>
      <c r="D125" s="448"/>
      <c r="E125" s="514" t="s">
        <v>843</v>
      </c>
      <c r="F125" s="36"/>
      <c r="G125" s="448"/>
      <c r="H125" s="448"/>
      <c r="I125" s="448"/>
      <c r="J125" s="448"/>
      <c r="K125" s="448"/>
      <c r="L125" s="36"/>
      <c r="M125" s="36"/>
      <c r="N125" s="36"/>
      <c r="O125" s="36"/>
      <c r="P125" s="36"/>
      <c r="Q125" s="1253" t="s">
        <v>842</v>
      </c>
      <c r="R125" s="1255"/>
      <c r="S125" s="1258"/>
      <c r="T125" s="1259">
        <f>P120+N120</f>
        <v>0</v>
      </c>
      <c r="U125" s="1259">
        <f>Y120</f>
        <v>0</v>
      </c>
      <c r="V125" s="1259">
        <f>AA120</f>
        <v>0</v>
      </c>
      <c r="W125" s="1257">
        <f>T125+U125-V125</f>
        <v>0</v>
      </c>
      <c r="X125" s="36"/>
      <c r="Y125" s="452"/>
      <c r="Z125" s="452"/>
      <c r="AA125" s="36"/>
      <c r="AB125" s="36"/>
      <c r="AC125" s="36"/>
      <c r="AD125" s="36"/>
      <c r="AE125" s="396"/>
    </row>
    <row r="126" spans="1:31" ht="15">
      <c r="A126" s="396"/>
      <c r="B126" s="36"/>
      <c r="C126" s="36"/>
      <c r="D126" s="448"/>
      <c r="E126" s="514" t="s">
        <v>845</v>
      </c>
      <c r="F126" s="36"/>
      <c r="G126" s="448"/>
      <c r="H126" s="448"/>
      <c r="I126" s="448"/>
      <c r="J126" s="448"/>
      <c r="K126" s="448"/>
      <c r="L126" s="36"/>
      <c r="M126" s="36"/>
      <c r="N126" s="36"/>
      <c r="O126" s="36"/>
      <c r="P126" s="36"/>
      <c r="Q126" s="1260" t="s">
        <v>844</v>
      </c>
      <c r="R126" s="1261"/>
      <c r="S126" s="1262"/>
      <c r="T126" s="1263">
        <f>Q120</f>
        <v>0</v>
      </c>
      <c r="U126" s="1264"/>
      <c r="V126" s="1264"/>
      <c r="W126" s="1257">
        <f>T126+U126-V126</f>
        <v>0</v>
      </c>
      <c r="X126" s="36"/>
      <c r="Y126" s="36"/>
      <c r="Z126" s="36"/>
      <c r="AA126" s="36"/>
      <c r="AB126" s="36"/>
      <c r="AC126" s="36"/>
      <c r="AD126" s="36"/>
      <c r="AE126" s="396"/>
    </row>
    <row r="127" spans="1:31" ht="15.75" thickBot="1">
      <c r="A127" s="396"/>
      <c r="B127" s="36"/>
      <c r="C127" s="36"/>
      <c r="D127" s="448"/>
      <c r="E127" s="514" t="s">
        <v>846</v>
      </c>
      <c r="F127" s="36"/>
      <c r="G127" s="448"/>
      <c r="H127" s="448"/>
      <c r="I127" s="448"/>
      <c r="J127" s="448"/>
      <c r="K127" s="448"/>
      <c r="L127" s="36"/>
      <c r="M127" s="36"/>
      <c r="N127" s="36"/>
      <c r="O127" s="36"/>
      <c r="P127" s="36"/>
      <c r="Q127" s="1265" t="s">
        <v>501</v>
      </c>
      <c r="R127" s="1266"/>
      <c r="S127" s="1267"/>
      <c r="T127" s="1268">
        <f>SUM(T124:T126)</f>
        <v>0</v>
      </c>
      <c r="U127" s="1268">
        <f>SUM(U124:U126)</f>
        <v>0</v>
      </c>
      <c r="V127" s="1268">
        <f>SUM(V124:V126)</f>
        <v>0</v>
      </c>
      <c r="W127" s="1269">
        <f>SUM(W124:W126)</f>
        <v>0</v>
      </c>
      <c r="X127" s="36"/>
      <c r="Y127" s="36"/>
      <c r="Z127" s="36"/>
      <c r="AA127" s="36"/>
      <c r="AB127" s="36"/>
      <c r="AC127" s="36"/>
      <c r="AD127" s="36"/>
      <c r="AE127" s="396"/>
    </row>
    <row r="128" spans="1:31" ht="15">
      <c r="A128" s="396"/>
      <c r="B128" s="36"/>
      <c r="C128" s="36"/>
      <c r="D128" s="448"/>
      <c r="E128" s="514" t="s">
        <v>847</v>
      </c>
      <c r="F128" s="36"/>
      <c r="G128" s="448"/>
      <c r="H128" s="448"/>
      <c r="I128" s="448"/>
      <c r="J128" s="448"/>
      <c r="K128" s="448"/>
      <c r="L128" s="36"/>
      <c r="M128" s="36"/>
      <c r="N128" s="36"/>
      <c r="O128" s="36"/>
      <c r="P128" s="36"/>
      <c r="Q128" s="518"/>
      <c r="R128" s="517"/>
      <c r="S128" s="517"/>
      <c r="T128" s="519" t="str">
        <f>IF(T127=W120,"","Check Error")</f>
        <v/>
      </c>
      <c r="U128" s="519" t="str">
        <f>IF(U127=(X120+Y120),"","Check Error")</f>
        <v/>
      </c>
      <c r="V128" s="519" t="str">
        <f>IF(V127=(Z120+AA120),"","Check Error")</f>
        <v/>
      </c>
      <c r="W128" s="519" t="str">
        <f>IF(W127=(AB120),"","Check Error")</f>
        <v/>
      </c>
      <c r="X128" s="36"/>
      <c r="Y128" s="36"/>
      <c r="Z128" s="36"/>
      <c r="AA128" s="36"/>
      <c r="AB128" s="36"/>
      <c r="AC128" s="36"/>
      <c r="AD128" s="36"/>
      <c r="AE128" s="396"/>
    </row>
    <row r="129" spans="1:31" ht="15.75">
      <c r="A129" s="396"/>
      <c r="B129" s="36"/>
      <c r="C129" s="36"/>
      <c r="D129" s="448"/>
      <c r="E129" s="514" t="s">
        <v>848</v>
      </c>
      <c r="F129" s="36"/>
      <c r="G129" s="448"/>
      <c r="H129" s="448"/>
      <c r="I129" s="448"/>
      <c r="J129" s="448"/>
      <c r="K129" s="448"/>
      <c r="L129" s="36"/>
      <c r="M129" s="36"/>
      <c r="N129" s="36"/>
      <c r="O129" s="36"/>
      <c r="P129" s="36"/>
      <c r="Q129" s="36"/>
      <c r="R129" s="36"/>
      <c r="S129" s="593"/>
      <c r="T129" s="593"/>
      <c r="U129" s="593"/>
      <c r="V129" s="593"/>
      <c r="W129" s="36"/>
      <c r="X129" s="36"/>
      <c r="Y129" s="36"/>
      <c r="Z129" s="36"/>
      <c r="AA129" s="36"/>
      <c r="AB129" s="36"/>
      <c r="AC129" s="36"/>
      <c r="AD129" s="36"/>
      <c r="AE129" s="396"/>
    </row>
    <row r="130" spans="1:31" ht="15">
      <c r="A130" s="396"/>
      <c r="B130" s="36"/>
      <c r="C130" s="36"/>
      <c r="D130" s="448"/>
      <c r="E130" s="514" t="s">
        <v>849</v>
      </c>
      <c r="F130" s="36"/>
      <c r="G130" s="448"/>
      <c r="H130" s="448"/>
      <c r="I130" s="448"/>
      <c r="J130" s="448"/>
      <c r="K130" s="448"/>
      <c r="L130" s="36"/>
      <c r="M130" s="36"/>
      <c r="N130" s="36"/>
      <c r="O130" s="36"/>
      <c r="P130" s="36"/>
      <c r="Q130" s="36"/>
      <c r="R130" s="36"/>
      <c r="S130" s="448"/>
      <c r="T130" s="448"/>
      <c r="U130" s="448"/>
      <c r="V130" s="36"/>
      <c r="W130" s="36"/>
      <c r="X130" s="36"/>
      <c r="Y130" s="36"/>
      <c r="Z130" s="36"/>
      <c r="AA130" s="36"/>
      <c r="AB130" s="36"/>
      <c r="AC130" s="36"/>
      <c r="AD130" s="36"/>
      <c r="AE130" s="396"/>
    </row>
    <row r="131" spans="1:31" ht="15">
      <c r="A131" s="396"/>
      <c r="B131" s="36"/>
      <c r="C131" s="36"/>
      <c r="D131" s="448"/>
      <c r="E131" s="514" t="s">
        <v>850</v>
      </c>
      <c r="F131" s="36"/>
      <c r="G131" s="448"/>
      <c r="H131" s="448"/>
      <c r="I131" s="448"/>
      <c r="J131" s="448"/>
      <c r="K131" s="448"/>
      <c r="L131" s="36"/>
      <c r="M131" s="36"/>
      <c r="N131" s="448"/>
      <c r="O131" s="448"/>
      <c r="P131" s="448"/>
      <c r="Q131" s="448"/>
      <c r="R131" s="448"/>
      <c r="S131" s="452"/>
      <c r="T131" s="36"/>
      <c r="U131" s="448"/>
      <c r="V131" s="448"/>
      <c r="W131" s="36"/>
      <c r="X131" s="36"/>
      <c r="Y131" s="36"/>
      <c r="Z131" s="36"/>
      <c r="AA131" s="36"/>
      <c r="AB131" s="36"/>
      <c r="AC131" s="36"/>
      <c r="AD131" s="36"/>
      <c r="AE131" s="396"/>
    </row>
    <row r="132" spans="1:31" ht="15">
      <c r="A132" s="396"/>
      <c r="B132" s="36"/>
      <c r="C132" s="36"/>
      <c r="D132" s="448"/>
      <c r="E132" s="514" t="s">
        <v>851</v>
      </c>
      <c r="F132" s="36"/>
      <c r="G132" s="448"/>
      <c r="H132" s="448"/>
      <c r="I132" s="448"/>
      <c r="J132" s="448"/>
      <c r="K132" s="448"/>
      <c r="L132" s="448"/>
      <c r="M132" s="448"/>
      <c r="N132" s="448"/>
      <c r="O132" s="448"/>
      <c r="P132" s="36"/>
      <c r="Q132" s="36"/>
      <c r="R132" s="36"/>
      <c r="S132" s="521"/>
      <c r="T132" s="521"/>
      <c r="U132" s="521"/>
      <c r="V132" s="521"/>
      <c r="W132" s="36"/>
      <c r="X132" s="36"/>
      <c r="Y132" s="36"/>
      <c r="Z132" s="36"/>
      <c r="AA132" s="36"/>
      <c r="AB132" s="36"/>
      <c r="AC132" s="36"/>
      <c r="AD132" s="36"/>
      <c r="AE132" s="396"/>
    </row>
    <row r="133" spans="1:31" ht="15">
      <c r="A133" s="396"/>
      <c r="B133" s="36"/>
      <c r="C133" s="36"/>
      <c r="D133" s="448"/>
      <c r="E133" s="511" t="s">
        <v>852</v>
      </c>
      <c r="F133" s="36"/>
      <c r="G133" s="448"/>
      <c r="H133" s="448"/>
      <c r="I133" s="448"/>
      <c r="J133" s="448"/>
      <c r="K133" s="448"/>
      <c r="L133" s="448"/>
      <c r="M133" s="448"/>
      <c r="N133" s="448"/>
      <c r="O133" s="448"/>
      <c r="P133" s="36"/>
      <c r="Q133" s="36"/>
      <c r="R133" s="36"/>
      <c r="S133" s="452"/>
      <c r="T133" s="36"/>
      <c r="U133" s="448"/>
      <c r="V133" s="448"/>
      <c r="W133" s="36"/>
      <c r="X133" s="36"/>
      <c r="Y133" s="36"/>
      <c r="Z133" s="36"/>
      <c r="AA133" s="36"/>
      <c r="AB133" s="36"/>
      <c r="AC133" s="36"/>
      <c r="AD133" s="36"/>
      <c r="AE133" s="396"/>
    </row>
    <row r="134" spans="1:31" ht="15.75">
      <c r="A134" s="396"/>
      <c r="B134" s="36"/>
      <c r="C134" s="36"/>
      <c r="D134" s="448"/>
      <c r="E134" s="511" t="s">
        <v>881</v>
      </c>
      <c r="F134" s="36"/>
      <c r="G134" s="448"/>
      <c r="H134" s="448"/>
      <c r="I134" s="448"/>
      <c r="J134" s="448"/>
      <c r="K134" s="448"/>
      <c r="L134" s="448"/>
      <c r="M134" s="448"/>
      <c r="N134" s="448"/>
      <c r="O134" s="448"/>
      <c r="P134" s="36"/>
      <c r="Q134" s="36"/>
      <c r="R134" s="36"/>
      <c r="S134" s="404"/>
      <c r="T134" s="404"/>
      <c r="U134" s="458"/>
      <c r="V134" s="593"/>
      <c r="W134" s="36"/>
      <c r="X134" s="36"/>
      <c r="Y134" s="36"/>
      <c r="Z134" s="36"/>
      <c r="AA134" s="36"/>
      <c r="AB134" s="36"/>
      <c r="AC134" s="36"/>
      <c r="AD134" s="36"/>
      <c r="AE134" s="396"/>
    </row>
    <row r="135" spans="1:31" ht="15.75">
      <c r="A135" s="396"/>
      <c r="B135" s="36"/>
      <c r="C135" s="36"/>
      <c r="D135" s="448"/>
      <c r="E135" s="511" t="s">
        <v>882</v>
      </c>
      <c r="F135" s="36"/>
      <c r="G135" s="448"/>
      <c r="H135" s="448"/>
      <c r="I135" s="448"/>
      <c r="J135" s="448"/>
      <c r="K135" s="448"/>
      <c r="L135" s="448"/>
      <c r="M135" s="448"/>
      <c r="N135" s="448"/>
      <c r="O135" s="448"/>
      <c r="P135" s="36"/>
      <c r="Q135" s="36"/>
      <c r="R135" s="36"/>
      <c r="S135" s="404"/>
      <c r="T135" s="404"/>
      <c r="U135" s="458"/>
      <c r="V135" s="593"/>
      <c r="W135" s="36"/>
      <c r="X135" s="36"/>
      <c r="Y135" s="36"/>
      <c r="Z135" s="36"/>
      <c r="AA135" s="36"/>
      <c r="AB135" s="36"/>
      <c r="AC135" s="36"/>
      <c r="AD135" s="36"/>
      <c r="AE135" s="396"/>
    </row>
    <row r="136" spans="1:31" ht="11.25" customHeight="1">
      <c r="A136" s="396"/>
      <c r="B136" s="36"/>
      <c r="C136" s="36"/>
      <c r="D136" s="36"/>
      <c r="E136" s="511" t="s">
        <v>883</v>
      </c>
      <c r="F136" s="36"/>
      <c r="G136" s="36"/>
      <c r="H136" s="36"/>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96"/>
    </row>
    <row r="137" spans="1:31" ht="11.25" customHeight="1">
      <c r="A137" s="396"/>
      <c r="B137" s="36"/>
      <c r="C137" s="36"/>
      <c r="D137" s="36"/>
      <c r="E137" s="511" t="s">
        <v>884</v>
      </c>
      <c r="F137" s="36"/>
      <c r="G137" s="36"/>
      <c r="H137" s="36"/>
      <c r="I137" s="36"/>
      <c r="J137" s="36"/>
      <c r="K137" s="36"/>
      <c r="L137" s="36"/>
      <c r="M137" s="36"/>
      <c r="N137" s="36"/>
      <c r="O137" s="36"/>
      <c r="P137" s="36"/>
      <c r="Q137" s="36"/>
      <c r="R137" s="36"/>
      <c r="S137" s="36"/>
      <c r="T137" s="36"/>
      <c r="U137" s="36"/>
      <c r="V137" s="36"/>
      <c r="W137" s="36"/>
      <c r="X137" s="36"/>
      <c r="Y137" s="36"/>
      <c r="Z137" s="36"/>
      <c r="AA137" s="36"/>
      <c r="AB137" s="525" t="s">
        <v>885</v>
      </c>
      <c r="AC137" s="525"/>
      <c r="AD137" s="36"/>
      <c r="AE137" s="396"/>
    </row>
    <row r="138" spans="1:31" ht="11.25" customHeight="1">
      <c r="A138" s="396"/>
      <c r="B138" s="36"/>
      <c r="C138" s="36"/>
      <c r="D138" s="36"/>
      <c r="E138" s="511" t="s">
        <v>886</v>
      </c>
      <c r="F138" s="36"/>
      <c r="G138" s="36"/>
      <c r="H138" s="36"/>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96"/>
    </row>
    <row r="139" spans="1:31" ht="15">
      <c r="A139" s="396"/>
      <c r="B139" s="396"/>
      <c r="C139" s="396"/>
      <c r="D139" s="396"/>
      <c r="E139" s="396"/>
      <c r="F139" s="396"/>
      <c r="G139" s="396"/>
      <c r="H139" s="396"/>
      <c r="I139" s="396"/>
      <c r="J139" s="396"/>
      <c r="K139" s="396"/>
      <c r="L139" s="396"/>
      <c r="M139" s="396"/>
      <c r="N139" s="396"/>
      <c r="O139" s="396"/>
      <c r="P139" s="396"/>
      <c r="Q139" s="396"/>
      <c r="R139" s="396"/>
      <c r="S139" s="396"/>
      <c r="T139" s="396"/>
      <c r="U139" s="396"/>
      <c r="V139" s="396"/>
      <c r="W139" s="396"/>
      <c r="X139" s="396"/>
      <c r="Y139" s="396"/>
      <c r="Z139" s="396"/>
      <c r="AA139" s="396"/>
      <c r="AB139" s="396"/>
      <c r="AC139" s="396"/>
      <c r="AD139" s="396"/>
      <c r="AE139" s="396"/>
    </row>
  </sheetData>
  <sheetProtection formatCells="0" formatColumns="0" formatRows="0"/>
  <mergeCells count="30">
    <mergeCell ref="N13:N16"/>
    <mergeCell ref="O13:O16"/>
    <mergeCell ref="P13:P16"/>
    <mergeCell ref="I13:I16"/>
    <mergeCell ref="J13:J16"/>
    <mergeCell ref="K13:K16"/>
    <mergeCell ref="L13:L16"/>
    <mergeCell ref="M13:M16"/>
    <mergeCell ref="Z11:AA11"/>
    <mergeCell ref="X12:X15"/>
    <mergeCell ref="Y12:Y15"/>
    <mergeCell ref="Z12:Z15"/>
    <mergeCell ref="Q127:S127"/>
    <mergeCell ref="AA12:AA15"/>
    <mergeCell ref="D4:F4"/>
    <mergeCell ref="D5:F5"/>
    <mergeCell ref="F8:Q8"/>
    <mergeCell ref="R8:V8"/>
    <mergeCell ref="AC8:AC14"/>
    <mergeCell ref="G9:H9"/>
    <mergeCell ref="I9:L10"/>
    <mergeCell ref="M9:P10"/>
    <mergeCell ref="G10:H10"/>
    <mergeCell ref="X10:Y10"/>
    <mergeCell ref="Z10:AA10"/>
    <mergeCell ref="I11:J12"/>
    <mergeCell ref="K11:L12"/>
    <mergeCell ref="M11:N12"/>
    <mergeCell ref="O11:P12"/>
    <mergeCell ref="X11:Y11"/>
  </mergeCells>
  <hyperlinks>
    <hyperlink ref="AB137" location="Index!A1" display="Index"/>
  </hyperlinks>
  <printOptions/>
  <pageMargins left="0.7" right="0.7" top="0.75" bottom="0.75" header="0.3" footer="0.3"/>
  <pageSetup fitToHeight="0" fitToWidth="1" horizontalDpi="600" verticalDpi="600" orientation="landscape" paperSize="9" scale="30"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7030A0"/>
    <pageSetUpPr fitToPage="1"/>
  </sheetPr>
  <dimension ref="A1:AE72"/>
  <sheetViews>
    <sheetView view="pageBreakPreview" zoomScale="60" workbookViewId="0" topLeftCell="I1"/>
  </sheetViews>
  <sheetFormatPr defaultColWidth="0" defaultRowHeight="15" zeroHeight="1"/>
  <cols>
    <col min="1" max="2" width="9.140625" style="0" customWidth="1"/>
    <col min="3" max="3" width="34.7109375" style="0" customWidth="1"/>
    <col min="4" max="4" width="12.140625" style="0" customWidth="1"/>
    <col min="5" max="5" width="14.421875" style="0" customWidth="1"/>
    <col min="6" max="6" width="15.421875" style="0" customWidth="1"/>
    <col min="7" max="7" width="14.421875" style="0" customWidth="1"/>
    <col min="8" max="8" width="12.7109375" style="0" customWidth="1"/>
    <col min="9" max="11" width="10.7109375" style="0" customWidth="1"/>
    <col min="12" max="12" width="12.8515625" style="0" customWidth="1"/>
    <col min="13" max="16" width="9.421875" style="0" customWidth="1"/>
    <col min="17" max="17" width="11.7109375" style="0" customWidth="1"/>
    <col min="18" max="18" width="16.7109375" style="0" customWidth="1"/>
    <col min="19" max="19" width="18.8515625" style="0" customWidth="1"/>
    <col min="20" max="20" width="17.421875" style="0" customWidth="1"/>
    <col min="21" max="21" width="13.8515625" style="0" customWidth="1"/>
    <col min="22" max="22" width="21.421875" style="0" customWidth="1"/>
    <col min="23" max="24" width="15.8515625" style="0" customWidth="1"/>
    <col min="25" max="25" width="14.00390625" style="0" customWidth="1"/>
    <col min="26" max="26" width="16.7109375" style="0" customWidth="1"/>
    <col min="27" max="27" width="14.421875" style="0" customWidth="1"/>
    <col min="28" max="29" width="18.140625" style="0" customWidth="1"/>
    <col min="30" max="31" width="9.140625" style="0" customWidth="1"/>
    <col min="32" max="16384" width="9.140625" style="0" hidden="1" customWidth="1"/>
  </cols>
  <sheetData>
    <row r="1" spans="1:31" ht="15">
      <c r="A1" s="396"/>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row>
    <row r="2" spans="1:31" ht="15.75" thickBot="1">
      <c r="A2" s="39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96"/>
    </row>
    <row r="3" spans="1:31" s="406" customFormat="1" ht="17.25" thickBot="1">
      <c r="A3" s="399"/>
      <c r="B3" s="400"/>
      <c r="C3" s="719" t="s">
        <v>887</v>
      </c>
      <c r="D3" s="690"/>
      <c r="E3" s="690"/>
      <c r="F3" s="730"/>
      <c r="G3" s="402"/>
      <c r="H3" s="402"/>
      <c r="I3" s="402"/>
      <c r="J3" s="469"/>
      <c r="K3" s="402"/>
      <c r="L3" s="402"/>
      <c r="M3" s="402"/>
      <c r="N3" s="402"/>
      <c r="O3" s="402"/>
      <c r="P3" s="526"/>
      <c r="Q3" s="526"/>
      <c r="R3" s="402"/>
      <c r="S3" s="526"/>
      <c r="T3" s="526"/>
      <c r="U3" s="402"/>
      <c r="V3" s="527"/>
      <c r="W3" s="400"/>
      <c r="X3" s="400"/>
      <c r="Y3" s="400"/>
      <c r="Z3" s="400"/>
      <c r="AA3" s="400"/>
      <c r="AB3" s="404"/>
      <c r="AC3" s="404" t="s">
        <v>888</v>
      </c>
      <c r="AD3" s="400"/>
      <c r="AE3" s="399"/>
    </row>
    <row r="4" spans="1:31" s="406" customFormat="1" ht="16.5">
      <c r="A4" s="399"/>
      <c r="B4" s="400"/>
      <c r="C4" s="717" t="s">
        <v>667</v>
      </c>
      <c r="D4" s="958"/>
      <c r="E4" s="958"/>
      <c r="F4" s="959"/>
      <c r="G4" s="402"/>
      <c r="H4" s="402"/>
      <c r="I4" s="402"/>
      <c r="J4" s="469"/>
      <c r="K4" s="402"/>
      <c r="L4" s="402"/>
      <c r="M4" s="402"/>
      <c r="N4" s="402"/>
      <c r="O4" s="402"/>
      <c r="P4" s="402"/>
      <c r="Q4" s="402"/>
      <c r="R4" s="402"/>
      <c r="S4" s="402"/>
      <c r="T4" s="402"/>
      <c r="U4" s="402"/>
      <c r="V4" s="527"/>
      <c r="W4" s="400"/>
      <c r="X4" s="400"/>
      <c r="Y4" s="400"/>
      <c r="Z4" s="400"/>
      <c r="AA4" s="400"/>
      <c r="AB4" s="400"/>
      <c r="AC4" s="400"/>
      <c r="AD4" s="400"/>
      <c r="AE4" s="399"/>
    </row>
    <row r="5" spans="1:31" s="533" customFormat="1" ht="18.75">
      <c r="A5" s="528"/>
      <c r="B5" s="529"/>
      <c r="C5" s="663" t="s">
        <v>668</v>
      </c>
      <c r="D5" s="960"/>
      <c r="E5" s="960"/>
      <c r="F5" s="961"/>
      <c r="G5" s="529"/>
      <c r="H5" s="529"/>
      <c r="I5" s="529"/>
      <c r="J5" s="469"/>
      <c r="K5" s="529"/>
      <c r="L5" s="409"/>
      <c r="M5" s="409"/>
      <c r="N5" s="529"/>
      <c r="O5" s="529"/>
      <c r="P5" s="529"/>
      <c r="Q5" s="529"/>
      <c r="R5" s="529"/>
      <c r="S5" s="529"/>
      <c r="T5" s="529"/>
      <c r="U5" s="529"/>
      <c r="V5" s="594"/>
      <c r="W5" s="529"/>
      <c r="X5" s="529"/>
      <c r="Y5" s="409"/>
      <c r="Z5" s="409"/>
      <c r="AA5" s="409"/>
      <c r="AB5" s="409"/>
      <c r="AC5" s="409"/>
      <c r="AD5" s="529"/>
      <c r="AE5" s="528"/>
    </row>
    <row r="6" spans="1:31" s="533" customFormat="1" ht="19.5" thickBot="1">
      <c r="A6" s="528"/>
      <c r="B6" s="529"/>
      <c r="C6" s="407" t="s">
        <v>669</v>
      </c>
      <c r="D6" s="658"/>
      <c r="E6" s="658"/>
      <c r="F6" s="659"/>
      <c r="G6" s="529"/>
      <c r="H6" s="529"/>
      <c r="I6" s="529"/>
      <c r="J6" s="469"/>
      <c r="K6" s="529"/>
      <c r="L6" s="409"/>
      <c r="M6" s="409"/>
      <c r="N6" s="529"/>
      <c r="O6" s="529"/>
      <c r="P6" s="529"/>
      <c r="Q6" s="529"/>
      <c r="R6" s="529"/>
      <c r="S6" s="529"/>
      <c r="T6" s="529"/>
      <c r="U6" s="529"/>
      <c r="V6" s="594"/>
      <c r="W6" s="529"/>
      <c r="X6" s="529"/>
      <c r="Y6" s="409"/>
      <c r="Z6" s="409"/>
      <c r="AA6" s="409"/>
      <c r="AB6" s="409"/>
      <c r="AC6" s="409"/>
      <c r="AD6" s="529"/>
      <c r="AE6" s="528"/>
    </row>
    <row r="7" spans="1:31" s="406" customFormat="1" ht="16.5" thickBot="1">
      <c r="A7" s="399"/>
      <c r="B7" s="400"/>
      <c r="C7" s="469"/>
      <c r="D7" s="402"/>
      <c r="E7" s="402"/>
      <c r="F7" s="402"/>
      <c r="G7" s="402"/>
      <c r="H7" s="402"/>
      <c r="I7" s="402"/>
      <c r="J7" s="402"/>
      <c r="K7" s="402"/>
      <c r="L7" s="402"/>
      <c r="M7" s="402"/>
      <c r="N7" s="402"/>
      <c r="O7" s="402"/>
      <c r="P7" s="402"/>
      <c r="Q7" s="402"/>
      <c r="R7" s="402"/>
      <c r="S7" s="402"/>
      <c r="T7" s="402"/>
      <c r="U7" s="402"/>
      <c r="V7" s="402"/>
      <c r="W7" s="468"/>
      <c r="X7" s="468"/>
      <c r="Y7" s="468"/>
      <c r="Z7" s="468"/>
      <c r="AA7" s="468"/>
      <c r="AB7" s="468"/>
      <c r="AC7" s="468"/>
      <c r="AD7" s="400"/>
      <c r="AE7" s="399"/>
    </row>
    <row r="8" spans="1:31" s="406" customFormat="1" ht="12.75">
      <c r="A8" s="399"/>
      <c r="B8" s="400"/>
      <c r="C8" s="595"/>
      <c r="D8" s="703"/>
      <c r="E8" s="704"/>
      <c r="F8" s="991" t="s">
        <v>889</v>
      </c>
      <c r="G8" s="992"/>
      <c r="H8" s="992"/>
      <c r="I8" s="992"/>
      <c r="J8" s="992"/>
      <c r="K8" s="992"/>
      <c r="L8" s="992"/>
      <c r="M8" s="992"/>
      <c r="N8" s="992"/>
      <c r="O8" s="992"/>
      <c r="P8" s="992"/>
      <c r="Q8" s="993"/>
      <c r="R8" s="992" t="s">
        <v>890</v>
      </c>
      <c r="S8" s="992"/>
      <c r="T8" s="992"/>
      <c r="U8" s="992"/>
      <c r="V8" s="992"/>
      <c r="W8" s="724"/>
      <c r="X8" s="705" t="s">
        <v>776</v>
      </c>
      <c r="Y8" s="723"/>
      <c r="Z8" s="705" t="s">
        <v>777</v>
      </c>
      <c r="AA8" s="723"/>
      <c r="AB8" s="698"/>
      <c r="AC8" s="537"/>
      <c r="AD8" s="400"/>
      <c r="AE8" s="399"/>
    </row>
    <row r="9" spans="1:31" s="406" customFormat="1" ht="12.75">
      <c r="A9" s="399"/>
      <c r="B9" s="400"/>
      <c r="C9" s="596"/>
      <c r="D9" s="807" t="s">
        <v>891</v>
      </c>
      <c r="E9" s="1187" t="s">
        <v>780</v>
      </c>
      <c r="F9" s="596" t="s">
        <v>676</v>
      </c>
      <c r="G9" s="807" t="s">
        <v>892</v>
      </c>
      <c r="H9" s="1270" t="s">
        <v>893</v>
      </c>
      <c r="I9" s="1271"/>
      <c r="J9" s="1271"/>
      <c r="K9" s="1271"/>
      <c r="L9" s="1272"/>
      <c r="M9" s="1273" t="s">
        <v>894</v>
      </c>
      <c r="N9" s="1274"/>
      <c r="O9" s="1274"/>
      <c r="P9" s="1274"/>
      <c r="Q9" s="1275"/>
      <c r="R9" s="597" t="s">
        <v>895</v>
      </c>
      <c r="S9" s="807" t="s">
        <v>788</v>
      </c>
      <c r="T9" s="807" t="s">
        <v>896</v>
      </c>
      <c r="U9" s="807" t="s">
        <v>897</v>
      </c>
      <c r="V9" s="1276" t="s">
        <v>790</v>
      </c>
      <c r="W9" s="598"/>
      <c r="X9" s="1277"/>
      <c r="Y9" s="1278"/>
      <c r="Z9" s="1277"/>
      <c r="AA9" s="1278"/>
      <c r="AB9" s="773" t="s">
        <v>698</v>
      </c>
      <c r="AC9" s="538"/>
      <c r="AD9" s="400"/>
      <c r="AE9" s="399"/>
    </row>
    <row r="10" spans="1:31" s="406" customFormat="1" ht="12.75">
      <c r="A10" s="399"/>
      <c r="B10" s="400"/>
      <c r="C10" s="596" t="s">
        <v>778</v>
      </c>
      <c r="D10" s="755"/>
      <c r="E10" s="1187" t="s">
        <v>792</v>
      </c>
      <c r="F10" s="596" t="s">
        <v>793</v>
      </c>
      <c r="G10" s="807" t="s">
        <v>781</v>
      </c>
      <c r="H10" s="1279"/>
      <c r="I10" s="994"/>
      <c r="J10" s="994"/>
      <c r="K10" s="994"/>
      <c r="L10" s="995"/>
      <c r="M10" s="1096"/>
      <c r="N10" s="996"/>
      <c r="O10" s="1280"/>
      <c r="P10" s="1280"/>
      <c r="Q10" s="1281" t="s">
        <v>869</v>
      </c>
      <c r="R10" s="597" t="s">
        <v>775</v>
      </c>
      <c r="S10" s="807" t="s">
        <v>898</v>
      </c>
      <c r="T10" s="807" t="s">
        <v>798</v>
      </c>
      <c r="U10" s="807" t="s">
        <v>896</v>
      </c>
      <c r="V10" s="1276" t="s">
        <v>899</v>
      </c>
      <c r="W10" s="421" t="s">
        <v>695</v>
      </c>
      <c r="X10" s="474"/>
      <c r="Y10" s="751"/>
      <c r="Z10" s="474"/>
      <c r="AA10" s="751"/>
      <c r="AB10" s="773" t="s">
        <v>708</v>
      </c>
      <c r="AC10" s="997" t="s">
        <v>772</v>
      </c>
      <c r="AD10" s="400"/>
      <c r="AE10" s="399"/>
    </row>
    <row r="11" spans="1:31" s="406" customFormat="1" ht="12.75">
      <c r="A11" s="399"/>
      <c r="B11" s="400"/>
      <c r="C11" s="596"/>
      <c r="D11" s="807"/>
      <c r="E11" s="1187" t="s">
        <v>703</v>
      </c>
      <c r="F11" s="596" t="s">
        <v>900</v>
      </c>
      <c r="G11" s="1276" t="s">
        <v>794</v>
      </c>
      <c r="H11" s="1282" t="s">
        <v>782</v>
      </c>
      <c r="I11" s="1283"/>
      <c r="J11" s="1282" t="s">
        <v>783</v>
      </c>
      <c r="K11" s="1284"/>
      <c r="L11" s="1285" t="s">
        <v>901</v>
      </c>
      <c r="M11" s="1284" t="s">
        <v>902</v>
      </c>
      <c r="N11" s="1283"/>
      <c r="O11" s="1282" t="s">
        <v>868</v>
      </c>
      <c r="P11" s="1284"/>
      <c r="Q11" s="808" t="s">
        <v>903</v>
      </c>
      <c r="R11" s="597" t="s">
        <v>904</v>
      </c>
      <c r="S11" s="807" t="s">
        <v>806</v>
      </c>
      <c r="T11" s="807" t="s">
        <v>807</v>
      </c>
      <c r="U11" s="807" t="s">
        <v>905</v>
      </c>
      <c r="V11" s="1276" t="s">
        <v>706</v>
      </c>
      <c r="W11" s="476" t="s">
        <v>708</v>
      </c>
      <c r="X11" s="513" t="s">
        <v>809</v>
      </c>
      <c r="Y11" s="738" t="s">
        <v>803</v>
      </c>
      <c r="Z11" s="513" t="s">
        <v>809</v>
      </c>
      <c r="AA11" s="738" t="s">
        <v>803</v>
      </c>
      <c r="AB11" s="773"/>
      <c r="AC11" s="997"/>
      <c r="AD11" s="400"/>
      <c r="AE11" s="399"/>
    </row>
    <row r="12" spans="1:31" s="406" customFormat="1" ht="12.75">
      <c r="A12" s="399"/>
      <c r="B12" s="400"/>
      <c r="C12" s="599"/>
      <c r="D12" s="809" t="s">
        <v>791</v>
      </c>
      <c r="E12" s="1286" t="s">
        <v>712</v>
      </c>
      <c r="F12" s="599" t="s">
        <v>810</v>
      </c>
      <c r="G12" s="1287" t="s">
        <v>812</v>
      </c>
      <c r="H12" s="1288" t="s">
        <v>802</v>
      </c>
      <c r="I12" s="1288" t="s">
        <v>803</v>
      </c>
      <c r="J12" s="1288" t="s">
        <v>802</v>
      </c>
      <c r="K12" s="1288" t="s">
        <v>803</v>
      </c>
      <c r="L12" s="974"/>
      <c r="M12" s="1288" t="s">
        <v>802</v>
      </c>
      <c r="N12" s="1288" t="s">
        <v>803</v>
      </c>
      <c r="O12" s="1288" t="s">
        <v>802</v>
      </c>
      <c r="P12" s="1289" t="s">
        <v>803</v>
      </c>
      <c r="Q12" s="808" t="s">
        <v>906</v>
      </c>
      <c r="R12" s="1290" t="s">
        <v>706</v>
      </c>
      <c r="S12" s="1291"/>
      <c r="T12" s="1190" t="s">
        <v>907</v>
      </c>
      <c r="U12" s="1291"/>
      <c r="V12" s="1292"/>
      <c r="W12" s="479" t="s">
        <v>908</v>
      </c>
      <c r="X12" s="513"/>
      <c r="Y12" s="738"/>
      <c r="Z12" s="1293"/>
      <c r="AA12" s="1294"/>
      <c r="AB12" s="1198" t="s">
        <v>909</v>
      </c>
      <c r="AC12" s="480"/>
      <c r="AD12" s="400"/>
      <c r="AE12" s="399"/>
    </row>
    <row r="13" spans="1:31" s="406" customFormat="1" ht="12.75">
      <c r="A13" s="399"/>
      <c r="B13" s="400"/>
      <c r="C13" s="1295" t="s">
        <v>720</v>
      </c>
      <c r="D13" s="1296" t="s">
        <v>721</v>
      </c>
      <c r="E13" s="1297" t="s">
        <v>722</v>
      </c>
      <c r="F13" s="1295" t="s">
        <v>723</v>
      </c>
      <c r="G13" s="1298" t="s">
        <v>724</v>
      </c>
      <c r="H13" s="1299"/>
      <c r="I13" s="1299"/>
      <c r="J13" s="1299"/>
      <c r="K13" s="1299"/>
      <c r="L13" s="974"/>
      <c r="M13" s="1299"/>
      <c r="N13" s="1299"/>
      <c r="O13" s="1299"/>
      <c r="P13" s="1300"/>
      <c r="Q13" s="1301"/>
      <c r="R13" s="1302" t="s">
        <v>730</v>
      </c>
      <c r="S13" s="1303" t="s">
        <v>731</v>
      </c>
      <c r="T13" s="1303" t="s">
        <v>732</v>
      </c>
      <c r="U13" s="1304" t="s">
        <v>733</v>
      </c>
      <c r="V13" s="1305" t="s">
        <v>734</v>
      </c>
      <c r="W13" s="1306" t="s">
        <v>735</v>
      </c>
      <c r="X13" s="1307" t="s">
        <v>736</v>
      </c>
      <c r="Y13" s="1308"/>
      <c r="Z13" s="1307" t="s">
        <v>737</v>
      </c>
      <c r="AA13" s="1308"/>
      <c r="AB13" s="1309" t="s">
        <v>738</v>
      </c>
      <c r="AC13" s="600" t="s">
        <v>739</v>
      </c>
      <c r="AD13" s="400"/>
      <c r="AE13" s="399"/>
    </row>
    <row r="14" spans="1:31" s="406" customFormat="1" ht="12.75">
      <c r="A14" s="399"/>
      <c r="B14" s="400"/>
      <c r="C14" s="548" t="s">
        <v>816</v>
      </c>
      <c r="D14" s="763"/>
      <c r="E14" s="1310"/>
      <c r="F14" s="601"/>
      <c r="G14" s="810"/>
      <c r="H14" s="810"/>
      <c r="I14" s="810"/>
      <c r="J14" s="810"/>
      <c r="K14" s="810"/>
      <c r="L14" s="810"/>
      <c r="M14" s="810"/>
      <c r="N14" s="810"/>
      <c r="O14" s="810"/>
      <c r="P14" s="810"/>
      <c r="Q14" s="811"/>
      <c r="R14" s="602"/>
      <c r="S14" s="810"/>
      <c r="T14" s="810"/>
      <c r="U14" s="810"/>
      <c r="V14" s="1311"/>
      <c r="W14" s="603"/>
      <c r="X14" s="604"/>
      <c r="Y14" s="812"/>
      <c r="Z14" s="812"/>
      <c r="AA14" s="812"/>
      <c r="AB14" s="813"/>
      <c r="AC14" s="605"/>
      <c r="AD14" s="400"/>
      <c r="AE14" s="399"/>
    </row>
    <row r="15" spans="1:31" s="436" customFormat="1" ht="12.75">
      <c r="A15" s="433"/>
      <c r="B15" s="434"/>
      <c r="C15" s="559"/>
      <c r="D15" s="783"/>
      <c r="E15" s="1312" t="b">
        <v>1</v>
      </c>
      <c r="F15" s="606"/>
      <c r="G15" s="814"/>
      <c r="H15" s="814"/>
      <c r="I15" s="814"/>
      <c r="J15" s="814"/>
      <c r="K15" s="814"/>
      <c r="L15" s="814"/>
      <c r="M15" s="814"/>
      <c r="N15" s="814"/>
      <c r="O15" s="814"/>
      <c r="P15" s="814"/>
      <c r="Q15" s="815"/>
      <c r="R15" s="554"/>
      <c r="S15" s="814"/>
      <c r="T15" s="814"/>
      <c r="U15" s="814"/>
      <c r="V15" s="1217"/>
      <c r="W15" s="607">
        <f>H15+I15+J15+K15</f>
        <v>0</v>
      </c>
      <c r="X15" s="790"/>
      <c r="Y15" s="790"/>
      <c r="Z15" s="790"/>
      <c r="AA15" s="790"/>
      <c r="AB15" s="816">
        <f>W15+Y15-AA15+X15-Z15</f>
        <v>0</v>
      </c>
      <c r="AC15" s="608"/>
      <c r="AD15" s="434"/>
      <c r="AE15" s="433"/>
    </row>
    <row r="16" spans="1:31" s="436" customFormat="1" ht="12.75">
      <c r="A16" s="433"/>
      <c r="B16" s="434"/>
      <c r="C16" s="559"/>
      <c r="D16" s="783"/>
      <c r="E16" s="1312" t="b">
        <v>1</v>
      </c>
      <c r="F16" s="606"/>
      <c r="G16" s="814"/>
      <c r="H16" s="814"/>
      <c r="I16" s="814"/>
      <c r="J16" s="814"/>
      <c r="K16" s="814"/>
      <c r="L16" s="814"/>
      <c r="M16" s="814"/>
      <c r="N16" s="814"/>
      <c r="O16" s="814"/>
      <c r="P16" s="814"/>
      <c r="Q16" s="815"/>
      <c r="R16" s="554"/>
      <c r="S16" s="814"/>
      <c r="T16" s="814"/>
      <c r="U16" s="814"/>
      <c r="V16" s="1217"/>
      <c r="W16" s="607">
        <f>H16+I16+J16+K16</f>
        <v>0</v>
      </c>
      <c r="X16" s="790"/>
      <c r="Y16" s="790"/>
      <c r="Z16" s="790"/>
      <c r="AA16" s="790"/>
      <c r="AB16" s="816">
        <f>W16+Y16-AA16+X16-Z16</f>
        <v>0</v>
      </c>
      <c r="AC16" s="608"/>
      <c r="AD16" s="434"/>
      <c r="AE16" s="433"/>
    </row>
    <row r="17" spans="1:31" s="436" customFormat="1" ht="12.75">
      <c r="A17" s="433"/>
      <c r="B17" s="434"/>
      <c r="C17" s="559"/>
      <c r="D17" s="783"/>
      <c r="E17" s="1312" t="b">
        <v>0</v>
      </c>
      <c r="F17" s="606"/>
      <c r="G17" s="814"/>
      <c r="H17" s="814"/>
      <c r="I17" s="814"/>
      <c r="J17" s="814"/>
      <c r="K17" s="814"/>
      <c r="L17" s="814"/>
      <c r="M17" s="814"/>
      <c r="N17" s="814"/>
      <c r="O17" s="814"/>
      <c r="P17" s="814"/>
      <c r="Q17" s="815"/>
      <c r="R17" s="554"/>
      <c r="S17" s="814"/>
      <c r="T17" s="814"/>
      <c r="U17" s="814"/>
      <c r="V17" s="1217"/>
      <c r="W17" s="607">
        <f>H17+I17+J17+K17</f>
        <v>0</v>
      </c>
      <c r="X17" s="790"/>
      <c r="Y17" s="790"/>
      <c r="Z17" s="790"/>
      <c r="AA17" s="790"/>
      <c r="AB17" s="816">
        <f aca="true" t="shared" si="0" ref="AB17:AB27">W17+Y17-AA17+X17-Z17</f>
        <v>0</v>
      </c>
      <c r="AC17" s="608"/>
      <c r="AD17" s="434"/>
      <c r="AE17" s="433"/>
    </row>
    <row r="18" spans="1:31" s="436" customFormat="1" ht="12.75">
      <c r="A18" s="433"/>
      <c r="B18" s="434"/>
      <c r="C18" s="559"/>
      <c r="D18" s="783"/>
      <c r="E18" s="1312" t="b">
        <v>1</v>
      </c>
      <c r="F18" s="606"/>
      <c r="G18" s="814"/>
      <c r="H18" s="814"/>
      <c r="I18" s="814"/>
      <c r="J18" s="814"/>
      <c r="K18" s="814"/>
      <c r="L18" s="814"/>
      <c r="M18" s="814"/>
      <c r="N18" s="814"/>
      <c r="O18" s="814"/>
      <c r="P18" s="814"/>
      <c r="Q18" s="815"/>
      <c r="R18" s="554"/>
      <c r="S18" s="814"/>
      <c r="T18" s="814"/>
      <c r="U18" s="814"/>
      <c r="V18" s="1217"/>
      <c r="W18" s="607">
        <f aca="true" t="shared" si="1" ref="W18:W27">H18+I18+J18+K18</f>
        <v>0</v>
      </c>
      <c r="X18" s="790"/>
      <c r="Y18" s="790"/>
      <c r="Z18" s="790"/>
      <c r="AA18" s="790"/>
      <c r="AB18" s="816">
        <f t="shared" si="0"/>
        <v>0</v>
      </c>
      <c r="AC18" s="608"/>
      <c r="AD18" s="434"/>
      <c r="AE18" s="433"/>
    </row>
    <row r="19" spans="1:31" s="436" customFormat="1" ht="12.75">
      <c r="A19" s="433"/>
      <c r="B19" s="434"/>
      <c r="C19" s="559"/>
      <c r="D19" s="783"/>
      <c r="E19" s="1312" t="b">
        <v>0</v>
      </c>
      <c r="F19" s="606"/>
      <c r="G19" s="814"/>
      <c r="H19" s="814"/>
      <c r="I19" s="814"/>
      <c r="J19" s="814"/>
      <c r="K19" s="814"/>
      <c r="L19" s="814"/>
      <c r="M19" s="814"/>
      <c r="N19" s="814"/>
      <c r="O19" s="814"/>
      <c r="P19" s="814"/>
      <c r="Q19" s="815"/>
      <c r="R19" s="554"/>
      <c r="S19" s="814"/>
      <c r="T19" s="814"/>
      <c r="U19" s="814"/>
      <c r="V19" s="1217"/>
      <c r="W19" s="607">
        <f t="shared" si="1"/>
        <v>0</v>
      </c>
      <c r="X19" s="790"/>
      <c r="Y19" s="790"/>
      <c r="Z19" s="790"/>
      <c r="AA19" s="790"/>
      <c r="AB19" s="816">
        <f t="shared" si="0"/>
        <v>0</v>
      </c>
      <c r="AC19" s="608"/>
      <c r="AD19" s="434"/>
      <c r="AE19" s="433"/>
    </row>
    <row r="20" spans="1:31" s="436" customFormat="1" ht="12.75">
      <c r="A20" s="433"/>
      <c r="B20" s="434"/>
      <c r="C20" s="559"/>
      <c r="D20" s="783"/>
      <c r="E20" s="1312" t="b">
        <v>0</v>
      </c>
      <c r="F20" s="606"/>
      <c r="G20" s="814"/>
      <c r="H20" s="814"/>
      <c r="I20" s="814"/>
      <c r="J20" s="814"/>
      <c r="K20" s="814"/>
      <c r="L20" s="814"/>
      <c r="M20" s="814"/>
      <c r="N20" s="814"/>
      <c r="O20" s="814"/>
      <c r="P20" s="814"/>
      <c r="Q20" s="815"/>
      <c r="R20" s="554"/>
      <c r="S20" s="814"/>
      <c r="T20" s="814"/>
      <c r="U20" s="814"/>
      <c r="V20" s="1217"/>
      <c r="W20" s="607">
        <f t="shared" si="1"/>
        <v>0</v>
      </c>
      <c r="X20" s="790"/>
      <c r="Y20" s="790"/>
      <c r="Z20" s="790"/>
      <c r="AA20" s="790"/>
      <c r="AB20" s="816">
        <f t="shared" si="0"/>
        <v>0</v>
      </c>
      <c r="AC20" s="608"/>
      <c r="AD20" s="434"/>
      <c r="AE20" s="433"/>
    </row>
    <row r="21" spans="1:31" s="436" customFormat="1" ht="12.75">
      <c r="A21" s="433"/>
      <c r="B21" s="434"/>
      <c r="C21" s="559"/>
      <c r="D21" s="783"/>
      <c r="E21" s="1312" t="b">
        <v>0</v>
      </c>
      <c r="F21" s="606"/>
      <c r="G21" s="814"/>
      <c r="H21" s="814"/>
      <c r="I21" s="814"/>
      <c r="J21" s="814"/>
      <c r="K21" s="814"/>
      <c r="L21" s="814"/>
      <c r="M21" s="814"/>
      <c r="N21" s="814"/>
      <c r="O21" s="814"/>
      <c r="P21" s="814"/>
      <c r="Q21" s="815"/>
      <c r="R21" s="554"/>
      <c r="S21" s="814"/>
      <c r="T21" s="814"/>
      <c r="U21" s="814"/>
      <c r="V21" s="1217"/>
      <c r="W21" s="607">
        <f t="shared" si="1"/>
        <v>0</v>
      </c>
      <c r="X21" s="790"/>
      <c r="Y21" s="790"/>
      <c r="Z21" s="790"/>
      <c r="AA21" s="790"/>
      <c r="AB21" s="816">
        <f t="shared" si="0"/>
        <v>0</v>
      </c>
      <c r="AC21" s="608"/>
      <c r="AD21" s="434"/>
      <c r="AE21" s="433"/>
    </row>
    <row r="22" spans="1:31" s="436" customFormat="1" ht="12.75">
      <c r="A22" s="433"/>
      <c r="B22" s="434"/>
      <c r="C22" s="559"/>
      <c r="D22" s="783"/>
      <c r="E22" s="1312" t="b">
        <v>0</v>
      </c>
      <c r="F22" s="606"/>
      <c r="G22" s="814"/>
      <c r="H22" s="814"/>
      <c r="I22" s="814"/>
      <c r="J22" s="814"/>
      <c r="K22" s="814"/>
      <c r="L22" s="814"/>
      <c r="M22" s="814"/>
      <c r="N22" s="814"/>
      <c r="O22" s="814"/>
      <c r="P22" s="814"/>
      <c r="Q22" s="815"/>
      <c r="R22" s="554"/>
      <c r="S22" s="814"/>
      <c r="T22" s="814"/>
      <c r="U22" s="814"/>
      <c r="V22" s="1217"/>
      <c r="W22" s="607">
        <f t="shared" si="1"/>
        <v>0</v>
      </c>
      <c r="X22" s="790"/>
      <c r="Y22" s="790"/>
      <c r="Z22" s="790"/>
      <c r="AA22" s="790"/>
      <c r="AB22" s="816">
        <f t="shared" si="0"/>
        <v>0</v>
      </c>
      <c r="AC22" s="608"/>
      <c r="AD22" s="434"/>
      <c r="AE22" s="433"/>
    </row>
    <row r="23" spans="1:31" s="436" customFormat="1" ht="12.75">
      <c r="A23" s="433"/>
      <c r="B23" s="434"/>
      <c r="C23" s="559"/>
      <c r="D23" s="783"/>
      <c r="E23" s="1312" t="b">
        <v>0</v>
      </c>
      <c r="F23" s="606"/>
      <c r="G23" s="814"/>
      <c r="H23" s="814"/>
      <c r="I23" s="814"/>
      <c r="J23" s="814"/>
      <c r="K23" s="814"/>
      <c r="L23" s="814"/>
      <c r="M23" s="814"/>
      <c r="N23" s="814"/>
      <c r="O23" s="814"/>
      <c r="P23" s="814"/>
      <c r="Q23" s="815"/>
      <c r="R23" s="554"/>
      <c r="S23" s="814"/>
      <c r="T23" s="814"/>
      <c r="U23" s="814"/>
      <c r="V23" s="1217"/>
      <c r="W23" s="607">
        <f t="shared" si="1"/>
        <v>0</v>
      </c>
      <c r="X23" s="790"/>
      <c r="Y23" s="790"/>
      <c r="Z23" s="790"/>
      <c r="AA23" s="790"/>
      <c r="AB23" s="816">
        <f t="shared" si="0"/>
        <v>0</v>
      </c>
      <c r="AC23" s="608"/>
      <c r="AD23" s="434"/>
      <c r="AE23" s="433"/>
    </row>
    <row r="24" spans="1:31" s="436" customFormat="1" ht="12.75">
      <c r="A24" s="433"/>
      <c r="B24" s="434"/>
      <c r="C24" s="559"/>
      <c r="D24" s="783"/>
      <c r="E24" s="1312" t="b">
        <v>0</v>
      </c>
      <c r="F24" s="606"/>
      <c r="G24" s="814"/>
      <c r="H24" s="814"/>
      <c r="I24" s="814"/>
      <c r="J24" s="814"/>
      <c r="K24" s="814"/>
      <c r="L24" s="814"/>
      <c r="M24" s="814"/>
      <c r="N24" s="814"/>
      <c r="O24" s="814"/>
      <c r="P24" s="814"/>
      <c r="Q24" s="815"/>
      <c r="R24" s="554"/>
      <c r="S24" s="814"/>
      <c r="T24" s="814"/>
      <c r="U24" s="814"/>
      <c r="V24" s="1217"/>
      <c r="W24" s="607">
        <f t="shared" si="1"/>
        <v>0</v>
      </c>
      <c r="X24" s="790"/>
      <c r="Y24" s="790"/>
      <c r="Z24" s="790"/>
      <c r="AA24" s="790"/>
      <c r="AB24" s="816">
        <f t="shared" si="0"/>
        <v>0</v>
      </c>
      <c r="AC24" s="608"/>
      <c r="AD24" s="434"/>
      <c r="AE24" s="433"/>
    </row>
    <row r="25" spans="1:31" s="436" customFormat="1" ht="12.75">
      <c r="A25" s="433"/>
      <c r="B25" s="434"/>
      <c r="C25" s="559"/>
      <c r="D25" s="783"/>
      <c r="E25" s="1312" t="b">
        <v>0</v>
      </c>
      <c r="F25" s="606"/>
      <c r="G25" s="814"/>
      <c r="H25" s="814"/>
      <c r="I25" s="814"/>
      <c r="J25" s="814"/>
      <c r="K25" s="814"/>
      <c r="L25" s="814"/>
      <c r="M25" s="814"/>
      <c r="N25" s="814"/>
      <c r="O25" s="814"/>
      <c r="P25" s="814"/>
      <c r="Q25" s="815"/>
      <c r="R25" s="554"/>
      <c r="S25" s="814"/>
      <c r="T25" s="814"/>
      <c r="U25" s="814"/>
      <c r="V25" s="1217"/>
      <c r="W25" s="607">
        <f t="shared" si="1"/>
        <v>0</v>
      </c>
      <c r="X25" s="790"/>
      <c r="Y25" s="790"/>
      <c r="Z25" s="790"/>
      <c r="AA25" s="790"/>
      <c r="AB25" s="816">
        <f t="shared" si="0"/>
        <v>0</v>
      </c>
      <c r="AC25" s="608"/>
      <c r="AD25" s="434"/>
      <c r="AE25" s="433"/>
    </row>
    <row r="26" spans="1:31" s="436" customFormat="1" ht="12.75">
      <c r="A26" s="433"/>
      <c r="B26" s="434"/>
      <c r="C26" s="559"/>
      <c r="D26" s="783"/>
      <c r="E26" s="1312" t="b">
        <v>0</v>
      </c>
      <c r="F26" s="606"/>
      <c r="G26" s="814"/>
      <c r="H26" s="814"/>
      <c r="I26" s="814"/>
      <c r="J26" s="814"/>
      <c r="K26" s="814"/>
      <c r="L26" s="814"/>
      <c r="M26" s="814"/>
      <c r="N26" s="814"/>
      <c r="O26" s="814"/>
      <c r="P26" s="814"/>
      <c r="Q26" s="815"/>
      <c r="R26" s="554"/>
      <c r="S26" s="814"/>
      <c r="T26" s="814"/>
      <c r="U26" s="814"/>
      <c r="V26" s="1217"/>
      <c r="W26" s="607">
        <f t="shared" si="1"/>
        <v>0</v>
      </c>
      <c r="X26" s="790"/>
      <c r="Y26" s="790"/>
      <c r="Z26" s="790"/>
      <c r="AA26" s="790"/>
      <c r="AB26" s="816">
        <f t="shared" si="0"/>
        <v>0</v>
      </c>
      <c r="AC26" s="608"/>
      <c r="AD26" s="434"/>
      <c r="AE26" s="433"/>
    </row>
    <row r="27" spans="1:31" s="436" customFormat="1" ht="12.75">
      <c r="A27" s="433"/>
      <c r="B27" s="434"/>
      <c r="C27" s="559"/>
      <c r="D27" s="783"/>
      <c r="E27" s="1312" t="b">
        <v>0</v>
      </c>
      <c r="F27" s="606"/>
      <c r="G27" s="814"/>
      <c r="H27" s="814"/>
      <c r="I27" s="814"/>
      <c r="J27" s="814"/>
      <c r="K27" s="814"/>
      <c r="L27" s="814"/>
      <c r="M27" s="814"/>
      <c r="N27" s="814"/>
      <c r="O27" s="814"/>
      <c r="P27" s="814"/>
      <c r="Q27" s="815"/>
      <c r="R27" s="554"/>
      <c r="S27" s="814"/>
      <c r="T27" s="814"/>
      <c r="U27" s="814"/>
      <c r="V27" s="1217"/>
      <c r="W27" s="607">
        <f t="shared" si="1"/>
        <v>0</v>
      </c>
      <c r="X27" s="790"/>
      <c r="Y27" s="790"/>
      <c r="Z27" s="790"/>
      <c r="AA27" s="790"/>
      <c r="AB27" s="816">
        <f t="shared" si="0"/>
        <v>0</v>
      </c>
      <c r="AC27" s="608"/>
      <c r="AD27" s="434"/>
      <c r="AE27" s="433"/>
    </row>
    <row r="28" spans="1:31" s="436" customFormat="1" ht="12.75">
      <c r="A28" s="433"/>
      <c r="B28" s="434"/>
      <c r="C28" s="559"/>
      <c r="D28" s="783"/>
      <c r="E28" s="1312" t="b">
        <v>0</v>
      </c>
      <c r="F28" s="606"/>
      <c r="G28" s="814"/>
      <c r="H28" s="814"/>
      <c r="I28" s="814"/>
      <c r="J28" s="814"/>
      <c r="K28" s="814"/>
      <c r="L28" s="814"/>
      <c r="M28" s="814"/>
      <c r="N28" s="814"/>
      <c r="O28" s="814"/>
      <c r="P28" s="814"/>
      <c r="Q28" s="815"/>
      <c r="R28" s="554"/>
      <c r="S28" s="814"/>
      <c r="T28" s="814"/>
      <c r="U28" s="814"/>
      <c r="V28" s="1217"/>
      <c r="W28" s="607">
        <f>H28+I28+J28+K28</f>
        <v>0</v>
      </c>
      <c r="X28" s="790"/>
      <c r="Y28" s="790"/>
      <c r="Z28" s="790"/>
      <c r="AA28" s="790"/>
      <c r="AB28" s="816">
        <f>W28+Y28-AA28+X28-Z28</f>
        <v>0</v>
      </c>
      <c r="AC28" s="608"/>
      <c r="AD28" s="434"/>
      <c r="AE28" s="433"/>
    </row>
    <row r="29" spans="1:31" s="406" customFormat="1" ht="12.75">
      <c r="A29" s="399"/>
      <c r="B29" s="400"/>
      <c r="C29" s="1219" t="s">
        <v>746</v>
      </c>
      <c r="D29" s="1220"/>
      <c r="E29" s="1313"/>
      <c r="F29" s="1314">
        <f>SUMIF($E$15:$E$28,TRUE,$F$15:$F$28)</f>
        <v>0</v>
      </c>
      <c r="G29" s="1315">
        <f>SUMIF($E$15:$E$28,TRUE,$G$15:$G$28)</f>
        <v>0</v>
      </c>
      <c r="H29" s="1315">
        <f>SUMIF($E$15:$E$28,TRUE,$H$15:$H$28)</f>
        <v>0</v>
      </c>
      <c r="I29" s="1315">
        <f>SUMIF($E$15:$E$28,TRUE,$I$15:$I$28)</f>
        <v>0</v>
      </c>
      <c r="J29" s="1315">
        <f>SUMIF($E$15:$E$28,TRUE,$J$15:$J$28)</f>
        <v>0</v>
      </c>
      <c r="K29" s="1315">
        <f aca="true" t="shared" si="2" ref="K29:P29">SUMIF($E$15:$E$28,TRUE,K15:K28)</f>
        <v>0</v>
      </c>
      <c r="L29" s="1315">
        <f t="shared" si="2"/>
        <v>0</v>
      </c>
      <c r="M29" s="1315">
        <f t="shared" si="2"/>
        <v>0</v>
      </c>
      <c r="N29" s="1315">
        <f t="shared" si="2"/>
        <v>0</v>
      </c>
      <c r="O29" s="1315">
        <f t="shared" si="2"/>
        <v>0</v>
      </c>
      <c r="P29" s="1315">
        <f t="shared" si="2"/>
        <v>0</v>
      </c>
      <c r="Q29" s="1316">
        <f>SUMIF($E$15:$E$28,TRUE,$Q$15:$Q$28)</f>
        <v>0</v>
      </c>
      <c r="R29" s="1315">
        <f aca="true" t="shared" si="3" ref="R29:AB29">SUMIF($E$15:$E$28,TRUE,R15:R28)</f>
        <v>0</v>
      </c>
      <c r="S29" s="1315">
        <f t="shared" si="3"/>
        <v>0</v>
      </c>
      <c r="T29" s="1315">
        <f t="shared" si="3"/>
        <v>0</v>
      </c>
      <c r="U29" s="1315">
        <f t="shared" si="3"/>
        <v>0</v>
      </c>
      <c r="V29" s="1317">
        <f t="shared" si="3"/>
        <v>0</v>
      </c>
      <c r="W29" s="1314">
        <f t="shared" si="3"/>
        <v>0</v>
      </c>
      <c r="X29" s="1315">
        <f t="shared" si="3"/>
        <v>0</v>
      </c>
      <c r="Y29" s="1315">
        <f t="shared" si="3"/>
        <v>0</v>
      </c>
      <c r="Z29" s="1315">
        <f t="shared" si="3"/>
        <v>0</v>
      </c>
      <c r="AA29" s="1315">
        <f t="shared" si="3"/>
        <v>0</v>
      </c>
      <c r="AB29" s="1316">
        <f t="shared" si="3"/>
        <v>0</v>
      </c>
      <c r="AC29" s="609"/>
      <c r="AD29" s="400"/>
      <c r="AE29" s="399"/>
    </row>
    <row r="30" spans="1:31" s="406" customFormat="1" ht="12.75">
      <c r="A30" s="399"/>
      <c r="B30" s="400"/>
      <c r="C30" s="1227" t="s">
        <v>501</v>
      </c>
      <c r="D30" s="1220"/>
      <c r="E30" s="1318"/>
      <c r="F30" s="1224">
        <f>SUM(F15:F28)</f>
        <v>0</v>
      </c>
      <c r="G30" s="1319">
        <f aca="true" t="shared" si="4" ref="G30:AB30">SUM(G15:G28)</f>
        <v>0</v>
      </c>
      <c r="H30" s="1319">
        <f t="shared" si="4"/>
        <v>0</v>
      </c>
      <c r="I30" s="1319">
        <f t="shared" si="4"/>
        <v>0</v>
      </c>
      <c r="J30" s="1319">
        <f t="shared" si="4"/>
        <v>0</v>
      </c>
      <c r="K30" s="1319">
        <f t="shared" si="4"/>
        <v>0</v>
      </c>
      <c r="L30" s="1319">
        <f t="shared" si="4"/>
        <v>0</v>
      </c>
      <c r="M30" s="1319">
        <f t="shared" si="4"/>
        <v>0</v>
      </c>
      <c r="N30" s="1319">
        <f t="shared" si="4"/>
        <v>0</v>
      </c>
      <c r="O30" s="1319">
        <f t="shared" si="4"/>
        <v>0</v>
      </c>
      <c r="P30" s="1319">
        <f t="shared" si="4"/>
        <v>0</v>
      </c>
      <c r="Q30" s="1320">
        <f t="shared" si="4"/>
        <v>0</v>
      </c>
      <c r="R30" s="1222">
        <f t="shared" si="4"/>
        <v>0</v>
      </c>
      <c r="S30" s="1319">
        <f t="shared" si="4"/>
        <v>0</v>
      </c>
      <c r="T30" s="1319">
        <f t="shared" si="4"/>
        <v>0</v>
      </c>
      <c r="U30" s="1319">
        <f t="shared" si="4"/>
        <v>0</v>
      </c>
      <c r="V30" s="1321">
        <f t="shared" si="4"/>
        <v>0</v>
      </c>
      <c r="W30" s="1224">
        <f>SUM(W15:W28)</f>
        <v>0</v>
      </c>
      <c r="X30" s="1319">
        <f t="shared" si="4"/>
        <v>0</v>
      </c>
      <c r="Y30" s="1319">
        <f t="shared" si="4"/>
        <v>0</v>
      </c>
      <c r="Z30" s="1319">
        <f t="shared" si="4"/>
        <v>0</v>
      </c>
      <c r="AA30" s="1319">
        <f t="shared" si="4"/>
        <v>0</v>
      </c>
      <c r="AB30" s="1320">
        <f t="shared" si="4"/>
        <v>0</v>
      </c>
      <c r="AC30" s="568"/>
      <c r="AD30" s="400"/>
      <c r="AE30" s="399"/>
    </row>
    <row r="31" spans="1:31" s="406" customFormat="1" ht="12.75">
      <c r="A31" s="399"/>
      <c r="B31" s="400"/>
      <c r="C31" s="548" t="s">
        <v>833</v>
      </c>
      <c r="D31" s="763"/>
      <c r="E31" s="1310"/>
      <c r="F31" s="601"/>
      <c r="G31" s="810"/>
      <c r="H31" s="810"/>
      <c r="I31" s="810"/>
      <c r="J31" s="810"/>
      <c r="K31" s="810"/>
      <c r="L31" s="810"/>
      <c r="M31" s="810"/>
      <c r="N31" s="810"/>
      <c r="O31" s="810"/>
      <c r="P31" s="810"/>
      <c r="Q31" s="811"/>
      <c r="R31" s="602"/>
      <c r="S31" s="810"/>
      <c r="T31" s="810"/>
      <c r="U31" s="810"/>
      <c r="V31" s="1311"/>
      <c r="W31" s="603"/>
      <c r="X31" s="812"/>
      <c r="Y31" s="812"/>
      <c r="Z31" s="812"/>
      <c r="AA31" s="812"/>
      <c r="AB31" s="813"/>
      <c r="AC31" s="605"/>
      <c r="AD31" s="400"/>
      <c r="AE31" s="399"/>
    </row>
    <row r="32" spans="1:31" s="436" customFormat="1" ht="12.75">
      <c r="A32" s="433"/>
      <c r="B32" s="434"/>
      <c r="C32" s="610"/>
      <c r="D32" s="783"/>
      <c r="E32" s="1312" t="b">
        <v>0</v>
      </c>
      <c r="F32" s="606"/>
      <c r="G32" s="814"/>
      <c r="H32" s="814"/>
      <c r="I32" s="814"/>
      <c r="J32" s="814"/>
      <c r="K32" s="814"/>
      <c r="L32" s="814"/>
      <c r="M32" s="814"/>
      <c r="N32" s="814"/>
      <c r="O32" s="814"/>
      <c r="P32" s="814"/>
      <c r="Q32" s="815"/>
      <c r="R32" s="554"/>
      <c r="S32" s="814"/>
      <c r="T32" s="814"/>
      <c r="U32" s="814"/>
      <c r="V32" s="1217"/>
      <c r="W32" s="607">
        <f>H32+I32+J32+K32</f>
        <v>0</v>
      </c>
      <c r="X32" s="790"/>
      <c r="Y32" s="790"/>
      <c r="Z32" s="790"/>
      <c r="AA32" s="790"/>
      <c r="AB32" s="816">
        <f>W32+Y32-AA32+X32-Z32</f>
        <v>0</v>
      </c>
      <c r="AC32" s="608"/>
      <c r="AD32" s="434"/>
      <c r="AE32" s="433"/>
    </row>
    <row r="33" spans="1:31" s="436" customFormat="1" ht="12.75">
      <c r="A33" s="433"/>
      <c r="B33" s="434"/>
      <c r="C33" s="610"/>
      <c r="D33" s="783"/>
      <c r="E33" s="1312" t="b">
        <v>0</v>
      </c>
      <c r="F33" s="606"/>
      <c r="G33" s="814"/>
      <c r="H33" s="814"/>
      <c r="I33" s="814"/>
      <c r="J33" s="814"/>
      <c r="K33" s="814"/>
      <c r="L33" s="814"/>
      <c r="M33" s="814"/>
      <c r="N33" s="814"/>
      <c r="O33" s="814"/>
      <c r="P33" s="814"/>
      <c r="Q33" s="815"/>
      <c r="R33" s="554"/>
      <c r="S33" s="814"/>
      <c r="T33" s="814"/>
      <c r="U33" s="814"/>
      <c r="V33" s="1217"/>
      <c r="W33" s="607">
        <f aca="true" t="shared" si="5" ref="W33:W44">H33+I33+J33+K33</f>
        <v>0</v>
      </c>
      <c r="X33" s="790"/>
      <c r="Y33" s="790"/>
      <c r="Z33" s="790"/>
      <c r="AA33" s="790"/>
      <c r="AB33" s="816">
        <f aca="true" t="shared" si="6" ref="AB33:AB44">W33+Y33-AA33+X33-Z33</f>
        <v>0</v>
      </c>
      <c r="AC33" s="608"/>
      <c r="AD33" s="434"/>
      <c r="AE33" s="433"/>
    </row>
    <row r="34" spans="1:31" s="436" customFormat="1" ht="12.75">
      <c r="A34" s="433"/>
      <c r="B34" s="434"/>
      <c r="C34" s="610"/>
      <c r="D34" s="783"/>
      <c r="E34" s="1312" t="b">
        <v>0</v>
      </c>
      <c r="F34" s="606"/>
      <c r="G34" s="814"/>
      <c r="H34" s="814"/>
      <c r="I34" s="814"/>
      <c r="J34" s="814"/>
      <c r="K34" s="814"/>
      <c r="L34" s="814"/>
      <c r="M34" s="814"/>
      <c r="N34" s="814"/>
      <c r="O34" s="814"/>
      <c r="P34" s="814"/>
      <c r="Q34" s="815"/>
      <c r="R34" s="554"/>
      <c r="S34" s="814"/>
      <c r="T34" s="814"/>
      <c r="U34" s="814"/>
      <c r="V34" s="1217"/>
      <c r="W34" s="607">
        <f t="shared" si="5"/>
        <v>0</v>
      </c>
      <c r="X34" s="790"/>
      <c r="Y34" s="790"/>
      <c r="Z34" s="790"/>
      <c r="AA34" s="790"/>
      <c r="AB34" s="816">
        <f t="shared" si="6"/>
        <v>0</v>
      </c>
      <c r="AC34" s="608"/>
      <c r="AD34" s="434"/>
      <c r="AE34" s="433"/>
    </row>
    <row r="35" spans="1:31" s="436" customFormat="1" ht="12.75">
      <c r="A35" s="433"/>
      <c r="B35" s="434"/>
      <c r="C35" s="610"/>
      <c r="D35" s="783"/>
      <c r="E35" s="1312" t="b">
        <v>0</v>
      </c>
      <c r="F35" s="606"/>
      <c r="G35" s="814"/>
      <c r="H35" s="814"/>
      <c r="I35" s="814"/>
      <c r="J35" s="814"/>
      <c r="K35" s="814"/>
      <c r="L35" s="814"/>
      <c r="M35" s="814"/>
      <c r="N35" s="814"/>
      <c r="O35" s="814"/>
      <c r="P35" s="814"/>
      <c r="Q35" s="815"/>
      <c r="R35" s="554"/>
      <c r="S35" s="814"/>
      <c r="T35" s="814"/>
      <c r="U35" s="814"/>
      <c r="V35" s="1217"/>
      <c r="W35" s="607">
        <f t="shared" si="5"/>
        <v>0</v>
      </c>
      <c r="X35" s="790"/>
      <c r="Y35" s="790"/>
      <c r="Z35" s="790"/>
      <c r="AA35" s="790"/>
      <c r="AB35" s="816">
        <f t="shared" si="6"/>
        <v>0</v>
      </c>
      <c r="AC35" s="608"/>
      <c r="AD35" s="434"/>
      <c r="AE35" s="433"/>
    </row>
    <row r="36" spans="1:31" s="436" customFormat="1" ht="12.75">
      <c r="A36" s="433"/>
      <c r="B36" s="434"/>
      <c r="C36" s="610"/>
      <c r="D36" s="783"/>
      <c r="E36" s="1312" t="b">
        <v>1</v>
      </c>
      <c r="F36" s="606"/>
      <c r="G36" s="814"/>
      <c r="H36" s="814"/>
      <c r="I36" s="814"/>
      <c r="J36" s="814"/>
      <c r="K36" s="814"/>
      <c r="L36" s="814"/>
      <c r="M36" s="814"/>
      <c r="N36" s="814"/>
      <c r="O36" s="814"/>
      <c r="P36" s="814"/>
      <c r="Q36" s="815"/>
      <c r="R36" s="554"/>
      <c r="S36" s="814"/>
      <c r="T36" s="814"/>
      <c r="U36" s="814"/>
      <c r="V36" s="1217"/>
      <c r="W36" s="607">
        <f t="shared" si="5"/>
        <v>0</v>
      </c>
      <c r="X36" s="790"/>
      <c r="Y36" s="790"/>
      <c r="Z36" s="790"/>
      <c r="AA36" s="790"/>
      <c r="AB36" s="816">
        <f t="shared" si="6"/>
        <v>0</v>
      </c>
      <c r="AC36" s="608"/>
      <c r="AD36" s="434"/>
      <c r="AE36" s="433"/>
    </row>
    <row r="37" spans="1:31" s="436" customFormat="1" ht="12.75">
      <c r="A37" s="433"/>
      <c r="B37" s="434"/>
      <c r="C37" s="610"/>
      <c r="D37" s="783"/>
      <c r="E37" s="1312" t="b">
        <v>0</v>
      </c>
      <c r="F37" s="606"/>
      <c r="G37" s="814"/>
      <c r="H37" s="814"/>
      <c r="I37" s="814"/>
      <c r="J37" s="814"/>
      <c r="K37" s="814"/>
      <c r="L37" s="814"/>
      <c r="M37" s="814"/>
      <c r="N37" s="814"/>
      <c r="O37" s="814"/>
      <c r="P37" s="814"/>
      <c r="Q37" s="815"/>
      <c r="R37" s="554"/>
      <c r="S37" s="814"/>
      <c r="T37" s="814"/>
      <c r="U37" s="814"/>
      <c r="V37" s="1217"/>
      <c r="W37" s="607">
        <f t="shared" si="5"/>
        <v>0</v>
      </c>
      <c r="X37" s="790"/>
      <c r="Y37" s="790"/>
      <c r="Z37" s="790"/>
      <c r="AA37" s="790"/>
      <c r="AB37" s="816">
        <f t="shared" si="6"/>
        <v>0</v>
      </c>
      <c r="AC37" s="608"/>
      <c r="AD37" s="434"/>
      <c r="AE37" s="433"/>
    </row>
    <row r="38" spans="1:31" s="436" customFormat="1" ht="12.75">
      <c r="A38" s="433"/>
      <c r="B38" s="434"/>
      <c r="C38" s="610"/>
      <c r="D38" s="783"/>
      <c r="E38" s="1312" t="b">
        <v>0</v>
      </c>
      <c r="F38" s="606"/>
      <c r="G38" s="814"/>
      <c r="H38" s="814"/>
      <c r="I38" s="814"/>
      <c r="J38" s="814"/>
      <c r="K38" s="814"/>
      <c r="L38" s="814"/>
      <c r="M38" s="814"/>
      <c r="N38" s="814"/>
      <c r="O38" s="814"/>
      <c r="P38" s="814"/>
      <c r="Q38" s="815"/>
      <c r="R38" s="554"/>
      <c r="S38" s="814"/>
      <c r="T38" s="814"/>
      <c r="U38" s="814"/>
      <c r="V38" s="1217"/>
      <c r="W38" s="607">
        <f t="shared" si="5"/>
        <v>0</v>
      </c>
      <c r="X38" s="790"/>
      <c r="Y38" s="790"/>
      <c r="Z38" s="790"/>
      <c r="AA38" s="790"/>
      <c r="AB38" s="816">
        <f t="shared" si="6"/>
        <v>0</v>
      </c>
      <c r="AC38" s="608"/>
      <c r="AD38" s="434"/>
      <c r="AE38" s="433"/>
    </row>
    <row r="39" spans="1:31" s="436" customFormat="1" ht="12.75">
      <c r="A39" s="433"/>
      <c r="B39" s="434"/>
      <c r="C39" s="610"/>
      <c r="D39" s="783"/>
      <c r="E39" s="1312" t="b">
        <v>0</v>
      </c>
      <c r="F39" s="606"/>
      <c r="G39" s="814"/>
      <c r="H39" s="814"/>
      <c r="I39" s="814"/>
      <c r="J39" s="814"/>
      <c r="K39" s="814"/>
      <c r="L39" s="814"/>
      <c r="M39" s="814"/>
      <c r="N39" s="814"/>
      <c r="O39" s="814"/>
      <c r="P39" s="814"/>
      <c r="Q39" s="815"/>
      <c r="R39" s="554"/>
      <c r="S39" s="814"/>
      <c r="T39" s="814"/>
      <c r="U39" s="814"/>
      <c r="V39" s="1217"/>
      <c r="W39" s="607">
        <f t="shared" si="5"/>
        <v>0</v>
      </c>
      <c r="X39" s="790"/>
      <c r="Y39" s="790"/>
      <c r="Z39" s="790"/>
      <c r="AA39" s="790"/>
      <c r="AB39" s="816">
        <f t="shared" si="6"/>
        <v>0</v>
      </c>
      <c r="AC39" s="608"/>
      <c r="AD39" s="434"/>
      <c r="AE39" s="433"/>
    </row>
    <row r="40" spans="1:31" s="436" customFormat="1" ht="12.75">
      <c r="A40" s="433"/>
      <c r="B40" s="434"/>
      <c r="C40" s="610"/>
      <c r="D40" s="783"/>
      <c r="E40" s="1312" t="b">
        <v>0</v>
      </c>
      <c r="F40" s="606"/>
      <c r="G40" s="814"/>
      <c r="H40" s="814"/>
      <c r="I40" s="814"/>
      <c r="J40" s="814"/>
      <c r="K40" s="814"/>
      <c r="L40" s="814"/>
      <c r="M40" s="814"/>
      <c r="N40" s="814"/>
      <c r="O40" s="814"/>
      <c r="P40" s="814"/>
      <c r="Q40" s="815"/>
      <c r="R40" s="554"/>
      <c r="S40" s="814"/>
      <c r="T40" s="814"/>
      <c r="U40" s="814"/>
      <c r="V40" s="1217"/>
      <c r="W40" s="607">
        <f t="shared" si="5"/>
        <v>0</v>
      </c>
      <c r="X40" s="790"/>
      <c r="Y40" s="790"/>
      <c r="Z40" s="790"/>
      <c r="AA40" s="790"/>
      <c r="AB40" s="816">
        <f t="shared" si="6"/>
        <v>0</v>
      </c>
      <c r="AC40" s="608"/>
      <c r="AD40" s="434"/>
      <c r="AE40" s="433"/>
    </row>
    <row r="41" spans="1:31" s="436" customFormat="1" ht="12.75">
      <c r="A41" s="433"/>
      <c r="B41" s="434"/>
      <c r="C41" s="610"/>
      <c r="D41" s="783"/>
      <c r="E41" s="1312" t="b">
        <v>0</v>
      </c>
      <c r="F41" s="606"/>
      <c r="G41" s="814"/>
      <c r="H41" s="814"/>
      <c r="I41" s="814"/>
      <c r="J41" s="814"/>
      <c r="K41" s="814"/>
      <c r="L41" s="814"/>
      <c r="M41" s="814"/>
      <c r="N41" s="814"/>
      <c r="O41" s="814"/>
      <c r="P41" s="814"/>
      <c r="Q41" s="815"/>
      <c r="R41" s="554"/>
      <c r="S41" s="814"/>
      <c r="T41" s="814"/>
      <c r="U41" s="814"/>
      <c r="V41" s="1217"/>
      <c r="W41" s="607">
        <f t="shared" si="5"/>
        <v>0</v>
      </c>
      <c r="X41" s="790"/>
      <c r="Y41" s="790"/>
      <c r="Z41" s="790"/>
      <c r="AA41" s="790"/>
      <c r="AB41" s="816">
        <f t="shared" si="6"/>
        <v>0</v>
      </c>
      <c r="AC41" s="608"/>
      <c r="AD41" s="434"/>
      <c r="AE41" s="433"/>
    </row>
    <row r="42" spans="1:31" s="436" customFormat="1" ht="12.75">
      <c r="A42" s="433"/>
      <c r="B42" s="434"/>
      <c r="C42" s="610"/>
      <c r="D42" s="783"/>
      <c r="E42" s="1312" t="b">
        <v>0</v>
      </c>
      <c r="F42" s="606"/>
      <c r="G42" s="814"/>
      <c r="H42" s="814"/>
      <c r="I42" s="814"/>
      <c r="J42" s="814"/>
      <c r="K42" s="814"/>
      <c r="L42" s="814"/>
      <c r="M42" s="814"/>
      <c r="N42" s="814"/>
      <c r="O42" s="814"/>
      <c r="P42" s="814"/>
      <c r="Q42" s="815"/>
      <c r="R42" s="554"/>
      <c r="S42" s="814"/>
      <c r="T42" s="814"/>
      <c r="U42" s="814"/>
      <c r="V42" s="1217"/>
      <c r="W42" s="607">
        <f t="shared" si="5"/>
        <v>0</v>
      </c>
      <c r="X42" s="790"/>
      <c r="Y42" s="790"/>
      <c r="Z42" s="790"/>
      <c r="AA42" s="790"/>
      <c r="AB42" s="816">
        <f t="shared" si="6"/>
        <v>0</v>
      </c>
      <c r="AC42" s="608"/>
      <c r="AD42" s="434"/>
      <c r="AE42" s="433"/>
    </row>
    <row r="43" spans="1:31" s="436" customFormat="1" ht="12.75">
      <c r="A43" s="433"/>
      <c r="B43" s="434"/>
      <c r="C43" s="610"/>
      <c r="D43" s="783"/>
      <c r="E43" s="1312" t="b">
        <v>0</v>
      </c>
      <c r="F43" s="606"/>
      <c r="G43" s="814"/>
      <c r="H43" s="814"/>
      <c r="I43" s="814"/>
      <c r="J43" s="814"/>
      <c r="K43" s="814"/>
      <c r="L43" s="814"/>
      <c r="M43" s="814"/>
      <c r="N43" s="814"/>
      <c r="O43" s="814"/>
      <c r="P43" s="814"/>
      <c r="Q43" s="815"/>
      <c r="R43" s="554"/>
      <c r="S43" s="814"/>
      <c r="T43" s="814"/>
      <c r="U43" s="814"/>
      <c r="V43" s="1217"/>
      <c r="W43" s="607">
        <f t="shared" si="5"/>
        <v>0</v>
      </c>
      <c r="X43" s="790"/>
      <c r="Y43" s="790"/>
      <c r="Z43" s="790"/>
      <c r="AA43" s="790"/>
      <c r="AB43" s="816">
        <f t="shared" si="6"/>
        <v>0</v>
      </c>
      <c r="AC43" s="608"/>
      <c r="AD43" s="434"/>
      <c r="AE43" s="433"/>
    </row>
    <row r="44" spans="1:31" s="436" customFormat="1" ht="12.75">
      <c r="A44" s="433"/>
      <c r="B44" s="434"/>
      <c r="C44" s="610"/>
      <c r="D44" s="783"/>
      <c r="E44" s="1312" t="b">
        <v>0</v>
      </c>
      <c r="F44" s="606"/>
      <c r="G44" s="814"/>
      <c r="H44" s="814"/>
      <c r="I44" s="814"/>
      <c r="J44" s="814"/>
      <c r="K44" s="814"/>
      <c r="L44" s="814"/>
      <c r="M44" s="814"/>
      <c r="N44" s="814"/>
      <c r="O44" s="814"/>
      <c r="P44" s="814"/>
      <c r="Q44" s="815"/>
      <c r="R44" s="554"/>
      <c r="S44" s="814"/>
      <c r="T44" s="814"/>
      <c r="U44" s="814"/>
      <c r="V44" s="1217"/>
      <c r="W44" s="607">
        <f t="shared" si="5"/>
        <v>0</v>
      </c>
      <c r="X44" s="790"/>
      <c r="Y44" s="790"/>
      <c r="Z44" s="790"/>
      <c r="AA44" s="790"/>
      <c r="AB44" s="816">
        <f t="shared" si="6"/>
        <v>0</v>
      </c>
      <c r="AC44" s="608"/>
      <c r="AD44" s="434"/>
      <c r="AE44" s="433"/>
    </row>
    <row r="45" spans="1:31" s="436" customFormat="1" ht="12.75">
      <c r="A45" s="433"/>
      <c r="B45" s="434"/>
      <c r="C45" s="610"/>
      <c r="D45" s="783"/>
      <c r="E45" s="1312" t="b">
        <v>0</v>
      </c>
      <c r="F45" s="606"/>
      <c r="G45" s="814"/>
      <c r="H45" s="814"/>
      <c r="I45" s="814"/>
      <c r="J45" s="814"/>
      <c r="K45" s="814"/>
      <c r="L45" s="814"/>
      <c r="M45" s="814"/>
      <c r="N45" s="814"/>
      <c r="O45" s="814"/>
      <c r="P45" s="814"/>
      <c r="Q45" s="815"/>
      <c r="R45" s="554"/>
      <c r="S45" s="814"/>
      <c r="T45" s="814"/>
      <c r="U45" s="814"/>
      <c r="V45" s="1217"/>
      <c r="W45" s="607">
        <f>H45+I45+J45+K45</f>
        <v>0</v>
      </c>
      <c r="X45" s="790"/>
      <c r="Y45" s="790"/>
      <c r="Z45" s="790"/>
      <c r="AA45" s="790"/>
      <c r="AB45" s="816">
        <f>W45+Y45-AA45+X45-Z45</f>
        <v>0</v>
      </c>
      <c r="AC45" s="608"/>
      <c r="AD45" s="434"/>
      <c r="AE45" s="433"/>
    </row>
    <row r="46" spans="1:31" s="406" customFormat="1" ht="12.75">
      <c r="A46" s="399"/>
      <c r="B46" s="400"/>
      <c r="C46" s="1219" t="s">
        <v>746</v>
      </c>
      <c r="D46" s="1220"/>
      <c r="E46" s="1313"/>
      <c r="F46" s="1314">
        <f>SUMIF($E$32:$E$45,TRUE,F32:F45)</f>
        <v>0</v>
      </c>
      <c r="G46" s="1315">
        <f aca="true" t="shared" si="7" ref="G46:AB46">SUMIF($E$32:$E$45,TRUE,G32:G45)</f>
        <v>0</v>
      </c>
      <c r="H46" s="1315">
        <f t="shared" si="7"/>
        <v>0</v>
      </c>
      <c r="I46" s="1315">
        <f t="shared" si="7"/>
        <v>0</v>
      </c>
      <c r="J46" s="1315">
        <f t="shared" si="7"/>
        <v>0</v>
      </c>
      <c r="K46" s="1315">
        <f t="shared" si="7"/>
        <v>0</v>
      </c>
      <c r="L46" s="1315">
        <f t="shared" si="7"/>
        <v>0</v>
      </c>
      <c r="M46" s="1315">
        <f t="shared" si="7"/>
        <v>0</v>
      </c>
      <c r="N46" s="1315">
        <f t="shared" si="7"/>
        <v>0</v>
      </c>
      <c r="O46" s="1315">
        <f t="shared" si="7"/>
        <v>0</v>
      </c>
      <c r="P46" s="1315">
        <f t="shared" si="7"/>
        <v>0</v>
      </c>
      <c r="Q46" s="1316">
        <f t="shared" si="7"/>
        <v>0</v>
      </c>
      <c r="R46" s="1315">
        <f t="shared" si="7"/>
        <v>0</v>
      </c>
      <c r="S46" s="1315">
        <f t="shared" si="7"/>
        <v>0</v>
      </c>
      <c r="T46" s="1315">
        <f t="shared" si="7"/>
        <v>0</v>
      </c>
      <c r="U46" s="1315">
        <f t="shared" si="7"/>
        <v>0</v>
      </c>
      <c r="V46" s="1317">
        <f t="shared" si="7"/>
        <v>0</v>
      </c>
      <c r="W46" s="1314">
        <f t="shared" si="7"/>
        <v>0</v>
      </c>
      <c r="X46" s="1315">
        <f t="shared" si="7"/>
        <v>0</v>
      </c>
      <c r="Y46" s="1315">
        <f t="shared" si="7"/>
        <v>0</v>
      </c>
      <c r="Z46" s="1315">
        <f t="shared" si="7"/>
        <v>0</v>
      </c>
      <c r="AA46" s="1315">
        <f t="shared" si="7"/>
        <v>0</v>
      </c>
      <c r="AB46" s="1316">
        <f t="shared" si="7"/>
        <v>0</v>
      </c>
      <c r="AC46" s="609"/>
      <c r="AD46" s="400"/>
      <c r="AE46" s="399"/>
    </row>
    <row r="47" spans="1:31" s="406" customFormat="1" ht="13.5" thickBot="1">
      <c r="A47" s="399"/>
      <c r="B47" s="400"/>
      <c r="C47" s="1235" t="s">
        <v>501</v>
      </c>
      <c r="D47" s="1236"/>
      <c r="E47" s="1244"/>
      <c r="F47" s="1240">
        <f>SUM(F32:F45)</f>
        <v>0</v>
      </c>
      <c r="G47" s="1322">
        <f aca="true" t="shared" si="8" ref="G47:AB47">SUM(G32:G45)</f>
        <v>0</v>
      </c>
      <c r="H47" s="1322">
        <f t="shared" si="8"/>
        <v>0</v>
      </c>
      <c r="I47" s="1322">
        <f t="shared" si="8"/>
        <v>0</v>
      </c>
      <c r="J47" s="1322">
        <f t="shared" si="8"/>
        <v>0</v>
      </c>
      <c r="K47" s="1322">
        <f t="shared" si="8"/>
        <v>0</v>
      </c>
      <c r="L47" s="1322">
        <f t="shared" si="8"/>
        <v>0</v>
      </c>
      <c r="M47" s="1322">
        <f t="shared" si="8"/>
        <v>0</v>
      </c>
      <c r="N47" s="1322">
        <f t="shared" si="8"/>
        <v>0</v>
      </c>
      <c r="O47" s="1322">
        <f t="shared" si="8"/>
        <v>0</v>
      </c>
      <c r="P47" s="1322">
        <f t="shared" si="8"/>
        <v>0</v>
      </c>
      <c r="Q47" s="1323">
        <f t="shared" si="8"/>
        <v>0</v>
      </c>
      <c r="R47" s="1238">
        <f t="shared" si="8"/>
        <v>0</v>
      </c>
      <c r="S47" s="1322">
        <f t="shared" si="8"/>
        <v>0</v>
      </c>
      <c r="T47" s="1322">
        <f t="shared" si="8"/>
        <v>0</v>
      </c>
      <c r="U47" s="1322">
        <f t="shared" si="8"/>
        <v>0</v>
      </c>
      <c r="V47" s="1324">
        <f t="shared" si="8"/>
        <v>0</v>
      </c>
      <c r="W47" s="1240">
        <f t="shared" si="8"/>
        <v>0</v>
      </c>
      <c r="X47" s="1322">
        <f t="shared" si="8"/>
        <v>0</v>
      </c>
      <c r="Y47" s="1322">
        <f t="shared" si="8"/>
        <v>0</v>
      </c>
      <c r="Z47" s="1322">
        <f t="shared" si="8"/>
        <v>0</v>
      </c>
      <c r="AA47" s="1322">
        <f t="shared" si="8"/>
        <v>0</v>
      </c>
      <c r="AB47" s="1323">
        <f t="shared" si="8"/>
        <v>0</v>
      </c>
      <c r="AC47" s="573"/>
      <c r="AD47" s="400"/>
      <c r="AE47" s="399"/>
    </row>
    <row r="48" spans="1:31" ht="15.75" thickBot="1">
      <c r="A48" s="396"/>
      <c r="B48" s="36"/>
      <c r="C48" s="611"/>
      <c r="D48" s="611"/>
      <c r="E48" s="611"/>
      <c r="F48" s="611"/>
      <c r="G48" s="611"/>
      <c r="H48" s="611"/>
      <c r="I48" s="611"/>
      <c r="J48" s="611"/>
      <c r="K48" s="611"/>
      <c r="L48" s="611"/>
      <c r="M48" s="611"/>
      <c r="N48" s="611"/>
      <c r="O48" s="611"/>
      <c r="P48" s="611"/>
      <c r="Q48" s="611"/>
      <c r="R48" s="611"/>
      <c r="S48" s="611"/>
      <c r="T48" s="611"/>
      <c r="U48" s="611"/>
      <c r="V48" s="611"/>
      <c r="W48" s="611"/>
      <c r="X48" s="611"/>
      <c r="Y48" s="611"/>
      <c r="Z48" s="611"/>
      <c r="AA48" s="611"/>
      <c r="AB48" s="611"/>
      <c r="AC48" s="611"/>
      <c r="AD48" s="36"/>
      <c r="AE48" s="396"/>
    </row>
    <row r="49" spans="1:31" s="406" customFormat="1" ht="12.75">
      <c r="A49" s="399"/>
      <c r="B49" s="400"/>
      <c r="C49" s="580" t="s">
        <v>834</v>
      </c>
      <c r="D49" s="581"/>
      <c r="E49" s="582"/>
      <c r="F49" s="612">
        <f>F29+F46</f>
        <v>0</v>
      </c>
      <c r="G49" s="613">
        <f aca="true" t="shared" si="9" ref="G49:AA50">G29+G46</f>
        <v>0</v>
      </c>
      <c r="H49" s="613">
        <f t="shared" si="9"/>
        <v>0</v>
      </c>
      <c r="I49" s="613">
        <f t="shared" si="9"/>
        <v>0</v>
      </c>
      <c r="J49" s="613">
        <f t="shared" si="9"/>
        <v>0</v>
      </c>
      <c r="K49" s="613">
        <f t="shared" si="9"/>
        <v>0</v>
      </c>
      <c r="L49" s="613">
        <f t="shared" si="9"/>
        <v>0</v>
      </c>
      <c r="M49" s="613">
        <f t="shared" si="9"/>
        <v>0</v>
      </c>
      <c r="N49" s="613">
        <f t="shared" si="9"/>
        <v>0</v>
      </c>
      <c r="O49" s="613">
        <f t="shared" si="9"/>
        <v>0</v>
      </c>
      <c r="P49" s="613">
        <f t="shared" si="9"/>
        <v>0</v>
      </c>
      <c r="Q49" s="614">
        <f t="shared" si="9"/>
        <v>0</v>
      </c>
      <c r="R49" s="612">
        <f t="shared" si="9"/>
        <v>0</v>
      </c>
      <c r="S49" s="613">
        <f t="shared" si="9"/>
        <v>0</v>
      </c>
      <c r="T49" s="613">
        <f t="shared" si="9"/>
        <v>0</v>
      </c>
      <c r="U49" s="613">
        <f t="shared" si="9"/>
        <v>0</v>
      </c>
      <c r="V49" s="614">
        <f t="shared" si="9"/>
        <v>0</v>
      </c>
      <c r="W49" s="613">
        <f t="shared" si="9"/>
        <v>0</v>
      </c>
      <c r="X49" s="613">
        <f t="shared" si="9"/>
        <v>0</v>
      </c>
      <c r="Y49" s="613">
        <f t="shared" si="9"/>
        <v>0</v>
      </c>
      <c r="Z49" s="613">
        <f t="shared" si="9"/>
        <v>0</v>
      </c>
      <c r="AA49" s="613">
        <f t="shared" si="9"/>
        <v>0</v>
      </c>
      <c r="AB49" s="614">
        <f>AB29+AB46</f>
        <v>0</v>
      </c>
      <c r="AC49" s="615"/>
      <c r="AD49" s="400"/>
      <c r="AE49" s="399"/>
    </row>
    <row r="50" spans="1:31" ht="15.75" thickBot="1">
      <c r="A50" s="396"/>
      <c r="B50" s="36"/>
      <c r="C50" s="1243" t="s">
        <v>835</v>
      </c>
      <c r="D50" s="1236"/>
      <c r="E50" s="1244"/>
      <c r="F50" s="1325">
        <f>F30+F47</f>
        <v>0</v>
      </c>
      <c r="G50" s="1326">
        <f>G30+G47</f>
        <v>0</v>
      </c>
      <c r="H50" s="1326">
        <f t="shared" si="9"/>
        <v>0</v>
      </c>
      <c r="I50" s="1326">
        <f t="shared" si="9"/>
        <v>0</v>
      </c>
      <c r="J50" s="1326">
        <f t="shared" si="9"/>
        <v>0</v>
      </c>
      <c r="K50" s="1326">
        <f t="shared" si="9"/>
        <v>0</v>
      </c>
      <c r="L50" s="1326">
        <f t="shared" si="9"/>
        <v>0</v>
      </c>
      <c r="M50" s="1326">
        <f t="shared" si="9"/>
        <v>0</v>
      </c>
      <c r="N50" s="1326">
        <f t="shared" si="9"/>
        <v>0</v>
      </c>
      <c r="O50" s="1326">
        <f t="shared" si="9"/>
        <v>0</v>
      </c>
      <c r="P50" s="1326">
        <f t="shared" si="9"/>
        <v>0</v>
      </c>
      <c r="Q50" s="1327">
        <f t="shared" si="9"/>
        <v>0</v>
      </c>
      <c r="R50" s="1325">
        <f t="shared" si="9"/>
        <v>0</v>
      </c>
      <c r="S50" s="1326">
        <f t="shared" si="9"/>
        <v>0</v>
      </c>
      <c r="T50" s="1326">
        <f t="shared" si="9"/>
        <v>0</v>
      </c>
      <c r="U50" s="1326">
        <f t="shared" si="9"/>
        <v>0</v>
      </c>
      <c r="V50" s="1327">
        <f t="shared" si="9"/>
        <v>0</v>
      </c>
      <c r="W50" s="1328">
        <f t="shared" si="9"/>
        <v>0</v>
      </c>
      <c r="X50" s="1326">
        <f t="shared" si="9"/>
        <v>0</v>
      </c>
      <c r="Y50" s="1326">
        <f t="shared" si="9"/>
        <v>0</v>
      </c>
      <c r="Z50" s="1326">
        <f t="shared" si="9"/>
        <v>0</v>
      </c>
      <c r="AA50" s="1326">
        <f t="shared" si="9"/>
        <v>0</v>
      </c>
      <c r="AB50" s="1327">
        <f>AB30+AB47</f>
        <v>0</v>
      </c>
      <c r="AC50" s="616"/>
      <c r="AD50" s="36"/>
      <c r="AE50" s="396"/>
    </row>
    <row r="51" spans="1:31" ht="15.75" thickBot="1">
      <c r="A51" s="396"/>
      <c r="B51" s="36"/>
      <c r="C51" s="617"/>
      <c r="D51" s="618"/>
      <c r="E51" s="618"/>
      <c r="F51" s="619"/>
      <c r="G51" s="619"/>
      <c r="H51" s="619"/>
      <c r="I51" s="619"/>
      <c r="J51" s="619"/>
      <c r="K51" s="619"/>
      <c r="L51" s="619"/>
      <c r="M51" s="619"/>
      <c r="N51" s="619"/>
      <c r="O51" s="619"/>
      <c r="P51" s="619"/>
      <c r="Q51" s="619"/>
      <c r="R51" s="619"/>
      <c r="S51" s="619"/>
      <c r="T51" s="619"/>
      <c r="U51" s="619"/>
      <c r="V51" s="619"/>
      <c r="W51" s="619"/>
      <c r="X51" s="619"/>
      <c r="Y51" s="619"/>
      <c r="Z51" s="619"/>
      <c r="AA51" s="619"/>
      <c r="AB51" s="619"/>
      <c r="AC51" s="619"/>
      <c r="AD51" s="36"/>
      <c r="AE51" s="396"/>
    </row>
    <row r="52" spans="1:31" ht="15">
      <c r="A52" s="396"/>
      <c r="B52" s="36"/>
      <c r="C52" s="36"/>
      <c r="D52" s="402"/>
      <c r="E52" s="454" t="s">
        <v>747</v>
      </c>
      <c r="F52" s="620"/>
      <c r="G52" s="620"/>
      <c r="H52" s="620"/>
      <c r="I52" s="620"/>
      <c r="J52" s="620"/>
      <c r="K52" s="620"/>
      <c r="L52" s="620"/>
      <c r="M52" s="402"/>
      <c r="N52" s="621"/>
      <c r="O52" s="621"/>
      <c r="P52" s="621"/>
      <c r="Q52" s="621"/>
      <c r="R52" s="621"/>
      <c r="S52" s="621"/>
      <c r="T52" s="721"/>
      <c r="U52" s="692" t="s">
        <v>24</v>
      </c>
      <c r="V52" s="722"/>
      <c r="W52" s="720" t="s">
        <v>695</v>
      </c>
      <c r="X52" s="696" t="s">
        <v>696</v>
      </c>
      <c r="Y52" s="696" t="s">
        <v>837</v>
      </c>
      <c r="Z52" s="701" t="s">
        <v>698</v>
      </c>
      <c r="AA52" s="621"/>
      <c r="AB52" s="36"/>
      <c r="AC52" s="36"/>
      <c r="AD52" s="36"/>
      <c r="AE52" s="396"/>
    </row>
    <row r="53" spans="1:31" ht="15">
      <c r="A53" s="396"/>
      <c r="B53" s="36"/>
      <c r="C53" s="36"/>
      <c r="D53" s="448"/>
      <c r="E53" s="511" t="s">
        <v>838</v>
      </c>
      <c r="F53" s="622"/>
      <c r="G53" s="622"/>
      <c r="H53" s="622"/>
      <c r="I53" s="622"/>
      <c r="J53" s="622"/>
      <c r="K53" s="622"/>
      <c r="L53" s="511" t="s">
        <v>910</v>
      </c>
      <c r="M53" s="448"/>
      <c r="N53" s="621"/>
      <c r="O53" s="621"/>
      <c r="P53" s="621"/>
      <c r="Q53" s="621"/>
      <c r="R53" s="621"/>
      <c r="S53" s="621"/>
      <c r="T53" s="1329"/>
      <c r="U53" s="1330"/>
      <c r="V53" s="1331"/>
      <c r="W53" s="513" t="s">
        <v>708</v>
      </c>
      <c r="X53" s="738" t="s">
        <v>708</v>
      </c>
      <c r="Y53" s="751" t="s">
        <v>698</v>
      </c>
      <c r="Z53" s="773" t="s">
        <v>708</v>
      </c>
      <c r="AA53" s="453"/>
      <c r="AB53" s="36"/>
      <c r="AC53" s="36"/>
      <c r="AD53" s="36"/>
      <c r="AE53" s="396"/>
    </row>
    <row r="54" spans="1:31" ht="15">
      <c r="A54" s="396"/>
      <c r="B54" s="36"/>
      <c r="C54" s="36"/>
      <c r="D54" s="448"/>
      <c r="E54" s="511" t="s">
        <v>839</v>
      </c>
      <c r="F54" s="622"/>
      <c r="G54" s="622"/>
      <c r="H54" s="622"/>
      <c r="I54" s="622"/>
      <c r="J54" s="622"/>
      <c r="K54" s="622"/>
      <c r="L54" s="511" t="s">
        <v>911</v>
      </c>
      <c r="M54" s="448"/>
      <c r="N54" s="621"/>
      <c r="O54" s="621"/>
      <c r="P54" s="621"/>
      <c r="Q54" s="621"/>
      <c r="R54" s="621"/>
      <c r="S54" s="621"/>
      <c r="T54" s="1332" t="s">
        <v>912</v>
      </c>
      <c r="U54" s="1333"/>
      <c r="V54" s="1334"/>
      <c r="W54" s="1335"/>
      <c r="X54" s="1336"/>
      <c r="Y54" s="1336"/>
      <c r="Z54" s="1337">
        <f>W54+X54-Y54</f>
        <v>0</v>
      </c>
      <c r="AA54" s="452"/>
      <c r="AB54" s="36"/>
      <c r="AC54" s="36"/>
      <c r="AD54" s="36"/>
      <c r="AE54" s="396"/>
    </row>
    <row r="55" spans="1:31" ht="15">
      <c r="A55" s="396"/>
      <c r="B55" s="36"/>
      <c r="C55" s="36"/>
      <c r="D55" s="36"/>
      <c r="E55" s="514" t="s">
        <v>913</v>
      </c>
      <c r="F55" s="624"/>
      <c r="G55" s="624"/>
      <c r="H55" s="624"/>
      <c r="I55" s="624"/>
      <c r="J55" s="624"/>
      <c r="K55" s="624"/>
      <c r="L55" s="511" t="s">
        <v>914</v>
      </c>
      <c r="M55" s="36"/>
      <c r="N55" s="621"/>
      <c r="O55" s="621"/>
      <c r="P55" s="621"/>
      <c r="Q55" s="621"/>
      <c r="R55" s="621"/>
      <c r="S55" s="621"/>
      <c r="T55" s="1332" t="s">
        <v>915</v>
      </c>
      <c r="U55" s="1333"/>
      <c r="V55" s="1334"/>
      <c r="W55" s="1335">
        <f>H50</f>
        <v>0</v>
      </c>
      <c r="X55" s="1336"/>
      <c r="Y55" s="1336"/>
      <c r="Z55" s="1337">
        <f>W55+X55-Y55</f>
        <v>0</v>
      </c>
      <c r="AA55" s="452"/>
      <c r="AB55" s="36"/>
      <c r="AC55" s="36"/>
      <c r="AD55" s="36"/>
      <c r="AE55" s="396"/>
    </row>
    <row r="56" spans="1:31" ht="15">
      <c r="A56" s="396"/>
      <c r="B56" s="36"/>
      <c r="C56" s="36"/>
      <c r="D56" s="36"/>
      <c r="E56" s="514" t="s">
        <v>916</v>
      </c>
      <c r="F56" s="624"/>
      <c r="G56" s="624"/>
      <c r="H56" s="624"/>
      <c r="I56" s="624"/>
      <c r="J56" s="624"/>
      <c r="K56" s="624"/>
      <c r="L56" s="511" t="s">
        <v>917</v>
      </c>
      <c r="M56" s="36"/>
      <c r="N56" s="621"/>
      <c r="O56" s="621"/>
      <c r="P56" s="621"/>
      <c r="Q56" s="621"/>
      <c r="R56" s="621"/>
      <c r="S56" s="621"/>
      <c r="T56" s="1332" t="s">
        <v>918</v>
      </c>
      <c r="U56" s="1333"/>
      <c r="V56" s="1334"/>
      <c r="W56" s="1335">
        <f>K50</f>
        <v>0</v>
      </c>
      <c r="X56" s="1336"/>
      <c r="Y56" s="1336"/>
      <c r="Z56" s="1337">
        <f>W56+X56-Y56</f>
        <v>0</v>
      </c>
      <c r="AA56" s="452"/>
      <c r="AB56" s="36"/>
      <c r="AC56" s="36"/>
      <c r="AD56" s="36"/>
      <c r="AE56" s="396"/>
    </row>
    <row r="57" spans="1:31" ht="15">
      <c r="A57" s="396"/>
      <c r="B57" s="36"/>
      <c r="C57" s="36"/>
      <c r="D57" s="36"/>
      <c r="E57" s="514" t="s">
        <v>919</v>
      </c>
      <c r="F57" s="624"/>
      <c r="G57" s="624"/>
      <c r="H57" s="624"/>
      <c r="I57" s="624"/>
      <c r="J57" s="624"/>
      <c r="K57" s="624"/>
      <c r="L57" s="624"/>
      <c r="M57" s="36"/>
      <c r="N57" s="621"/>
      <c r="O57" s="621"/>
      <c r="P57" s="621"/>
      <c r="Q57" s="621"/>
      <c r="R57" s="621"/>
      <c r="S57" s="621"/>
      <c r="T57" s="1332" t="s">
        <v>920</v>
      </c>
      <c r="U57" s="1333"/>
      <c r="V57" s="1334"/>
      <c r="W57" s="1335">
        <f>J50</f>
        <v>0</v>
      </c>
      <c r="X57" s="1336"/>
      <c r="Y57" s="1336"/>
      <c r="Z57" s="1337">
        <f>W57+X57-Y57</f>
        <v>0</v>
      </c>
      <c r="AA57" s="621"/>
      <c r="AB57" s="36"/>
      <c r="AC57" s="36"/>
      <c r="AD57" s="36"/>
      <c r="AE57" s="396"/>
    </row>
    <row r="58" spans="1:31" ht="15">
      <c r="A58" s="396"/>
      <c r="B58" s="36"/>
      <c r="C58" s="36"/>
      <c r="D58" s="36"/>
      <c r="E58" s="514" t="s">
        <v>921</v>
      </c>
      <c r="F58" s="624"/>
      <c r="G58" s="624"/>
      <c r="H58" s="624"/>
      <c r="I58" s="624"/>
      <c r="J58" s="624"/>
      <c r="K58" s="624"/>
      <c r="L58" s="624"/>
      <c r="M58" s="36"/>
      <c r="N58" s="36"/>
      <c r="O58" s="36"/>
      <c r="P58" s="36"/>
      <c r="Q58" s="36"/>
      <c r="R58" s="36"/>
      <c r="S58" s="36"/>
      <c r="T58" s="1332" t="s">
        <v>922</v>
      </c>
      <c r="U58" s="1333"/>
      <c r="V58" s="1334"/>
      <c r="W58" s="1335">
        <f>L50</f>
        <v>0</v>
      </c>
      <c r="X58" s="1336"/>
      <c r="Y58" s="1336"/>
      <c r="Z58" s="1337">
        <f>W58+X58-Y58</f>
        <v>0</v>
      </c>
      <c r="AA58" s="36"/>
      <c r="AB58" s="36"/>
      <c r="AC58" s="36"/>
      <c r="AD58" s="36"/>
      <c r="AE58" s="396"/>
    </row>
    <row r="59" spans="1:31" ht="15.75" thickBot="1">
      <c r="A59" s="396"/>
      <c r="B59" s="36"/>
      <c r="C59" s="36"/>
      <c r="D59" s="36"/>
      <c r="E59" s="514" t="s">
        <v>923</v>
      </c>
      <c r="F59" s="624"/>
      <c r="G59" s="624"/>
      <c r="H59" s="624"/>
      <c r="I59" s="624"/>
      <c r="J59" s="624"/>
      <c r="K59" s="624"/>
      <c r="L59" s="624"/>
      <c r="M59" s="36"/>
      <c r="N59" s="36"/>
      <c r="O59" s="36"/>
      <c r="P59" s="36"/>
      <c r="Q59" s="36"/>
      <c r="R59" s="36"/>
      <c r="S59" s="36"/>
      <c r="T59" s="979" t="s">
        <v>501</v>
      </c>
      <c r="U59" s="980"/>
      <c r="V59" s="981"/>
      <c r="W59" s="625">
        <f>W54+W55+W56+W57-W58</f>
        <v>0</v>
      </c>
      <c r="X59" s="625">
        <f>X54+X55+X56+X57-X58</f>
        <v>0</v>
      </c>
      <c r="Y59" s="625">
        <f>Y54+Y55+Y56+Y57-Y58</f>
        <v>0</v>
      </c>
      <c r="Z59" s="626">
        <f>Z54+Z55+Z56+Z57-Z58</f>
        <v>0</v>
      </c>
      <c r="AA59" s="36"/>
      <c r="AB59" s="36"/>
      <c r="AC59" s="36"/>
      <c r="AD59" s="36"/>
      <c r="AE59" s="396"/>
    </row>
    <row r="60" spans="1:31" ht="15">
      <c r="A60" s="396"/>
      <c r="B60" s="36"/>
      <c r="C60" s="36"/>
      <c r="D60" s="36"/>
      <c r="E60" s="514" t="s">
        <v>924</v>
      </c>
      <c r="F60" s="624"/>
      <c r="G60" s="624"/>
      <c r="H60" s="624"/>
      <c r="I60" s="624"/>
      <c r="J60" s="624"/>
      <c r="K60" s="624"/>
      <c r="L60" s="624"/>
      <c r="M60" s="36"/>
      <c r="N60" s="36"/>
      <c r="O60" s="36"/>
      <c r="P60" s="36"/>
      <c r="Q60" s="36"/>
      <c r="R60" s="36"/>
      <c r="S60" s="36"/>
      <c r="T60" s="518"/>
      <c r="U60" s="517"/>
      <c r="V60" s="517"/>
      <c r="W60" s="519" t="str">
        <f>IF(SUM(W54:W57)=W50,"","Check Error")</f>
        <v/>
      </c>
      <c r="X60" s="519" t="str">
        <f>IF(X59=(X50+Y50),"","Check Error")</f>
        <v/>
      </c>
      <c r="Y60" s="519" t="str">
        <f>IF(Y59=(Z50+AA50),"","Check Error")</f>
        <v/>
      </c>
      <c r="Z60" s="519" t="str">
        <f>IF(SUM(Z54:Z57)=(AB50),"","Check Error")</f>
        <v/>
      </c>
      <c r="AA60" s="36"/>
      <c r="AB60" s="36"/>
      <c r="AC60" s="36"/>
      <c r="AD60" s="36"/>
      <c r="AE60" s="396"/>
    </row>
    <row r="61" spans="1:31" ht="15.75" thickBot="1">
      <c r="A61" s="396"/>
      <c r="B61" s="36"/>
      <c r="C61" s="36"/>
      <c r="D61" s="36"/>
      <c r="E61" s="514" t="s">
        <v>925</v>
      </c>
      <c r="F61" s="624"/>
      <c r="G61" s="624"/>
      <c r="H61" s="624"/>
      <c r="I61" s="624"/>
      <c r="J61" s="624"/>
      <c r="K61" s="624"/>
      <c r="L61" s="624"/>
      <c r="M61" s="36"/>
      <c r="N61" s="36"/>
      <c r="O61" s="36"/>
      <c r="P61" s="36"/>
      <c r="Q61" s="36"/>
      <c r="R61" s="36"/>
      <c r="S61" s="36"/>
      <c r="T61" s="458"/>
      <c r="U61" s="458"/>
      <c r="V61" s="458"/>
      <c r="W61" s="458"/>
      <c r="X61" s="458"/>
      <c r="Y61" s="36"/>
      <c r="Z61" s="36"/>
      <c r="AA61" s="36"/>
      <c r="AB61" s="36"/>
      <c r="AC61" s="36"/>
      <c r="AD61" s="36"/>
      <c r="AE61" s="396"/>
    </row>
    <row r="62" spans="1:31" ht="15">
      <c r="A62" s="396"/>
      <c r="B62" s="36"/>
      <c r="C62" s="36"/>
      <c r="D62" s="36"/>
      <c r="E62" s="514" t="s">
        <v>926</v>
      </c>
      <c r="F62" s="624"/>
      <c r="G62" s="624"/>
      <c r="H62" s="624"/>
      <c r="I62" s="624"/>
      <c r="J62" s="624"/>
      <c r="K62" s="624"/>
      <c r="L62" s="624"/>
      <c r="M62" s="36"/>
      <c r="N62" s="36"/>
      <c r="O62" s="36"/>
      <c r="P62" s="36"/>
      <c r="Q62" s="36"/>
      <c r="R62" s="36"/>
      <c r="S62" s="524"/>
      <c r="T62" s="721"/>
      <c r="U62" s="692" t="s">
        <v>24</v>
      </c>
      <c r="V62" s="722"/>
      <c r="W62" s="720" t="s">
        <v>695</v>
      </c>
      <c r="X62" s="696" t="s">
        <v>696</v>
      </c>
      <c r="Y62" s="696" t="s">
        <v>837</v>
      </c>
      <c r="Z62" s="701" t="s">
        <v>698</v>
      </c>
      <c r="AA62" s="36"/>
      <c r="AB62" s="36"/>
      <c r="AC62" s="36"/>
      <c r="AD62" s="36"/>
      <c r="AE62" s="396"/>
    </row>
    <row r="63" spans="1:31" ht="15">
      <c r="A63" s="396"/>
      <c r="B63" s="36"/>
      <c r="C63" s="36"/>
      <c r="D63" s="36"/>
      <c r="E63" s="514" t="s">
        <v>927</v>
      </c>
      <c r="F63" s="624"/>
      <c r="G63" s="624"/>
      <c r="H63" s="624"/>
      <c r="I63" s="624"/>
      <c r="J63" s="624"/>
      <c r="K63" s="624"/>
      <c r="L63" s="624"/>
      <c r="M63" s="36"/>
      <c r="N63" s="36"/>
      <c r="O63" s="36"/>
      <c r="P63" s="36"/>
      <c r="Q63" s="36"/>
      <c r="R63" s="36"/>
      <c r="S63" s="36"/>
      <c r="T63" s="1329"/>
      <c r="U63" s="1330"/>
      <c r="V63" s="1331"/>
      <c r="W63" s="513" t="s">
        <v>928</v>
      </c>
      <c r="X63" s="738" t="s">
        <v>928</v>
      </c>
      <c r="Y63" s="751" t="s">
        <v>698</v>
      </c>
      <c r="Z63" s="773" t="s">
        <v>708</v>
      </c>
      <c r="AA63" s="521"/>
      <c r="AB63" s="521"/>
      <c r="AC63" s="521"/>
      <c r="AD63" s="36"/>
      <c r="AE63" s="396"/>
    </row>
    <row r="64" spans="1:31" ht="15">
      <c r="A64" s="396"/>
      <c r="B64" s="36"/>
      <c r="C64" s="36"/>
      <c r="D64" s="36"/>
      <c r="E64" s="514" t="s">
        <v>929</v>
      </c>
      <c r="F64" s="624"/>
      <c r="G64" s="624"/>
      <c r="H64" s="624"/>
      <c r="I64" s="624"/>
      <c r="J64" s="624"/>
      <c r="K64" s="624"/>
      <c r="L64" s="624"/>
      <c r="M64" s="36"/>
      <c r="N64" s="36"/>
      <c r="O64" s="36"/>
      <c r="P64" s="36"/>
      <c r="Q64" s="36"/>
      <c r="R64" s="36"/>
      <c r="S64" s="36"/>
      <c r="T64" s="1332" t="s">
        <v>930</v>
      </c>
      <c r="U64" s="1333"/>
      <c r="V64" s="1334"/>
      <c r="W64" s="1335">
        <f>N50+P50</f>
        <v>0</v>
      </c>
      <c r="X64" s="1336"/>
      <c r="Y64" s="1336"/>
      <c r="Z64" s="1337">
        <f>W64+X64-Y64</f>
        <v>0</v>
      </c>
      <c r="AA64" s="36"/>
      <c r="AB64" s="36"/>
      <c r="AC64" s="36"/>
      <c r="AD64" s="36"/>
      <c r="AE64" s="396"/>
    </row>
    <row r="65" spans="1:31" ht="15">
      <c r="A65" s="396"/>
      <c r="B65" s="36"/>
      <c r="C65" s="36"/>
      <c r="D65" s="36"/>
      <c r="E65" s="511" t="s">
        <v>931</v>
      </c>
      <c r="F65" s="624"/>
      <c r="G65" s="624"/>
      <c r="H65" s="624"/>
      <c r="I65" s="624"/>
      <c r="J65" s="624"/>
      <c r="K65" s="624"/>
      <c r="L65" s="624"/>
      <c r="M65" s="36"/>
      <c r="N65" s="36"/>
      <c r="O65" s="36"/>
      <c r="P65" s="36"/>
      <c r="Q65" s="36"/>
      <c r="R65" s="36"/>
      <c r="S65" s="36"/>
      <c r="T65" s="1332" t="s">
        <v>932</v>
      </c>
      <c r="U65" s="1333"/>
      <c r="V65" s="1334"/>
      <c r="W65" s="1335">
        <f>M50+O50</f>
        <v>0</v>
      </c>
      <c r="X65" s="1336"/>
      <c r="Y65" s="1336"/>
      <c r="Z65" s="1337">
        <f>W65+X65-Y65</f>
        <v>0</v>
      </c>
      <c r="AA65" s="36"/>
      <c r="AB65" s="36"/>
      <c r="AC65" s="36"/>
      <c r="AD65" s="36"/>
      <c r="AE65" s="396"/>
    </row>
    <row r="66" spans="1:31" ht="15">
      <c r="A66" s="396"/>
      <c r="B66" s="36"/>
      <c r="C66" s="36"/>
      <c r="D66" s="448"/>
      <c r="E66" s="624"/>
      <c r="F66" s="622"/>
      <c r="G66" s="622"/>
      <c r="H66" s="622"/>
      <c r="I66" s="622"/>
      <c r="J66" s="622"/>
      <c r="K66" s="622"/>
      <c r="L66" s="622"/>
      <c r="M66" s="448"/>
      <c r="N66" s="448"/>
      <c r="O66" s="448"/>
      <c r="P66" s="448"/>
      <c r="Q66" s="448"/>
      <c r="R66" s="448"/>
      <c r="S66" s="448"/>
      <c r="T66" s="1332" t="s">
        <v>933</v>
      </c>
      <c r="U66" s="1333"/>
      <c r="V66" s="1334"/>
      <c r="W66" s="1335">
        <f>Q50</f>
        <v>0</v>
      </c>
      <c r="X66" s="1336"/>
      <c r="Y66" s="1336"/>
      <c r="Z66" s="1337">
        <f>W66+X66-Y66</f>
        <v>0</v>
      </c>
      <c r="AA66" s="36"/>
      <c r="AB66" s="36"/>
      <c r="AC66" s="36"/>
      <c r="AD66" s="36"/>
      <c r="AE66" s="396"/>
    </row>
    <row r="67" spans="1:31" ht="15.75" thickBot="1">
      <c r="A67" s="396"/>
      <c r="B67" s="508"/>
      <c r="C67" s="508"/>
      <c r="D67" s="508"/>
      <c r="E67" s="508"/>
      <c r="F67" s="508"/>
      <c r="G67" s="508"/>
      <c r="H67" s="508"/>
      <c r="I67" s="508"/>
      <c r="J67" s="508"/>
      <c r="K67" s="508"/>
      <c r="L67" s="508"/>
      <c r="M67" s="508"/>
      <c r="N67" s="508"/>
      <c r="O67" s="508"/>
      <c r="P67" s="508"/>
      <c r="Q67" s="508"/>
      <c r="R67" s="508"/>
      <c r="S67" s="508"/>
      <c r="T67" s="979" t="s">
        <v>501</v>
      </c>
      <c r="U67" s="980"/>
      <c r="V67" s="981"/>
      <c r="W67" s="625">
        <f>SUM(W64:W66)</f>
        <v>0</v>
      </c>
      <c r="X67" s="625">
        <f>SUM(X64:X66)</f>
        <v>0</v>
      </c>
      <c r="Y67" s="625">
        <f>SUM(Y64:Y66)</f>
        <v>0</v>
      </c>
      <c r="Z67" s="625">
        <f>SUM(Z64:Z66)</f>
        <v>0</v>
      </c>
      <c r="AA67" s="36"/>
      <c r="AB67" s="36"/>
      <c r="AC67" s="36"/>
      <c r="AD67" s="36"/>
      <c r="AE67" s="396"/>
    </row>
    <row r="68" spans="1:31" ht="15">
      <c r="A68" s="396"/>
      <c r="B68" s="508"/>
      <c r="C68" s="508"/>
      <c r="D68" s="508"/>
      <c r="E68" s="508"/>
      <c r="F68" s="508"/>
      <c r="G68" s="508"/>
      <c r="H68" s="508"/>
      <c r="I68" s="508"/>
      <c r="J68" s="508"/>
      <c r="K68" s="508"/>
      <c r="L68" s="508"/>
      <c r="M68" s="508"/>
      <c r="N68" s="508"/>
      <c r="O68" s="508"/>
      <c r="P68" s="508"/>
      <c r="Q68" s="508"/>
      <c r="R68" s="508"/>
      <c r="S68" s="508"/>
      <c r="T68" s="518"/>
      <c r="U68" s="517"/>
      <c r="V68" s="517"/>
      <c r="W68" s="519" t="str">
        <f>IF(W67=SUM(M50:Q50),"","Check Error")</f>
        <v/>
      </c>
      <c r="X68" s="519"/>
      <c r="Y68" s="519"/>
      <c r="Z68" s="519"/>
      <c r="AA68" s="36"/>
      <c r="AB68" s="36"/>
      <c r="AC68" s="36"/>
      <c r="AD68" s="36"/>
      <c r="AE68" s="396"/>
    </row>
    <row r="69" spans="1:31" ht="15">
      <c r="A69" s="396"/>
      <c r="B69" s="508"/>
      <c r="C69" s="508"/>
      <c r="D69" s="508"/>
      <c r="E69" s="508"/>
      <c r="F69" s="508"/>
      <c r="G69" s="508"/>
      <c r="H69" s="508"/>
      <c r="I69" s="508"/>
      <c r="J69" s="508"/>
      <c r="K69" s="508"/>
      <c r="L69" s="508"/>
      <c r="M69" s="508"/>
      <c r="N69" s="508"/>
      <c r="O69" s="508"/>
      <c r="P69" s="508"/>
      <c r="Q69" s="508"/>
      <c r="R69" s="508"/>
      <c r="S69" s="508"/>
      <c r="T69" s="508"/>
      <c r="U69" s="404"/>
      <c r="V69" s="404"/>
      <c r="W69" s="627"/>
      <c r="X69" s="627"/>
      <c r="Y69" s="36"/>
      <c r="Z69" s="36"/>
      <c r="AA69" s="36"/>
      <c r="AB69" s="525" t="s">
        <v>885</v>
      </c>
      <c r="AC69" s="525"/>
      <c r="AD69" s="36"/>
      <c r="AE69" s="396"/>
    </row>
    <row r="70" spans="1:31" ht="15">
      <c r="A70" s="396"/>
      <c r="B70" s="508"/>
      <c r="C70" s="508"/>
      <c r="D70" s="508"/>
      <c r="E70" s="508"/>
      <c r="F70" s="508"/>
      <c r="G70" s="508"/>
      <c r="H70" s="508"/>
      <c r="I70" s="508"/>
      <c r="J70" s="508"/>
      <c r="K70" s="508"/>
      <c r="L70" s="508"/>
      <c r="M70" s="508"/>
      <c r="N70" s="508"/>
      <c r="O70" s="508"/>
      <c r="P70" s="508"/>
      <c r="Q70" s="508"/>
      <c r="R70" s="508"/>
      <c r="S70" s="508"/>
      <c r="T70" s="508"/>
      <c r="U70" s="404"/>
      <c r="V70" s="404"/>
      <c r="W70" s="627"/>
      <c r="X70" s="627"/>
      <c r="Y70" s="36"/>
      <c r="Z70" s="36"/>
      <c r="AA70" s="36"/>
      <c r="AB70" s="36"/>
      <c r="AC70" s="36"/>
      <c r="AD70" s="36"/>
      <c r="AE70" s="396"/>
    </row>
    <row r="71" spans="1:31" ht="15">
      <c r="A71" s="396"/>
      <c r="B71" s="396"/>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row>
    <row r="72" spans="1:31" ht="15">
      <c r="A72" s="396"/>
      <c r="B72" s="396"/>
      <c r="C72" s="396"/>
      <c r="D72" s="396"/>
      <c r="E72" s="396"/>
      <c r="F72" s="396"/>
      <c r="G72" s="396"/>
      <c r="H72" s="396"/>
      <c r="I72" s="396"/>
      <c r="J72" s="396"/>
      <c r="K72" s="396"/>
      <c r="L72" s="396"/>
      <c r="M72" s="396"/>
      <c r="N72" s="396"/>
      <c r="O72" s="396"/>
      <c r="P72" s="396"/>
      <c r="Q72" s="396"/>
      <c r="R72" s="396"/>
      <c r="S72" s="396"/>
      <c r="T72" s="396"/>
      <c r="U72" s="396"/>
      <c r="V72" s="396"/>
      <c r="W72" s="396"/>
      <c r="X72" s="396"/>
      <c r="Y72" s="396"/>
      <c r="Z72" s="396"/>
      <c r="AA72" s="396"/>
      <c r="AB72" s="396"/>
      <c r="AC72" s="396"/>
      <c r="AD72" s="396"/>
      <c r="AE72" s="396"/>
    </row>
  </sheetData>
  <sheetProtection formatCells="0" formatColumns="0" formatRows="0"/>
  <mergeCells count="22">
    <mergeCell ref="T67:V67"/>
    <mergeCell ref="AC10:AC11"/>
    <mergeCell ref="H11:I11"/>
    <mergeCell ref="J11:K11"/>
    <mergeCell ref="L11:L13"/>
    <mergeCell ref="M11:N11"/>
    <mergeCell ref="O11:P11"/>
    <mergeCell ref="H12:H13"/>
    <mergeCell ref="I12:I13"/>
    <mergeCell ref="J12:J13"/>
    <mergeCell ref="K12:K13"/>
    <mergeCell ref="M12:M13"/>
    <mergeCell ref="N12:N13"/>
    <mergeCell ref="O12:O13"/>
    <mergeCell ref="P12:P13"/>
    <mergeCell ref="T59:V59"/>
    <mergeCell ref="D4:F4"/>
    <mergeCell ref="D5:F5"/>
    <mergeCell ref="F8:Q8"/>
    <mergeCell ref="R8:V8"/>
    <mergeCell ref="H9:L10"/>
    <mergeCell ref="M9:P10"/>
  </mergeCells>
  <hyperlinks>
    <hyperlink ref="AB69" location="Index!A1" display="Index"/>
  </hyperlinks>
  <printOptions/>
  <pageMargins left="0.7" right="0.7" top="0.75" bottom="0.75" header="0.3" footer="0.3"/>
  <pageSetup fitToHeight="0" fitToWidth="1" horizontalDpi="600" verticalDpi="600" orientation="landscape" paperSize="9" scale="30" r:id="rId3"/>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7030A0"/>
    <pageSetUpPr fitToPage="1"/>
  </sheetPr>
  <dimension ref="A1:AF143"/>
  <sheetViews>
    <sheetView view="pageBreakPreview" zoomScale="60" workbookViewId="0" topLeftCell="M1"/>
  </sheetViews>
  <sheetFormatPr defaultColWidth="0" defaultRowHeight="15" zeroHeight="1"/>
  <cols>
    <col min="1" max="2" width="9.140625" style="0" customWidth="1"/>
    <col min="3" max="3" width="31.8515625" style="0" customWidth="1"/>
    <col min="4" max="4" width="11.421875" style="0" customWidth="1"/>
    <col min="5" max="5" width="15.7109375" style="0" customWidth="1"/>
    <col min="6" max="6" width="17.140625" style="0" customWidth="1"/>
    <col min="7" max="7" width="13.140625" style="0" customWidth="1"/>
    <col min="8" max="9" width="15.421875" style="0" customWidth="1"/>
    <col min="10" max="11" width="14.7109375" style="0" customWidth="1"/>
    <col min="12" max="13" width="15.8515625" style="0" customWidth="1"/>
    <col min="14" max="16" width="15.140625" style="0" customWidth="1"/>
    <col min="17" max="18" width="13.7109375" style="0" customWidth="1"/>
    <col min="19" max="19" width="17.8515625" style="0" customWidth="1"/>
    <col min="20" max="20" width="17.00390625" style="0" customWidth="1"/>
    <col min="21" max="23" width="18.140625" style="0" customWidth="1"/>
    <col min="24" max="25" width="15.8515625" style="0" customWidth="1"/>
    <col min="26" max="27" width="14.00390625" style="0" customWidth="1"/>
    <col min="28" max="28" width="14.421875" style="0" customWidth="1"/>
    <col min="29" max="30" width="17.28125" style="0" customWidth="1"/>
    <col min="31" max="32" width="9.140625" style="0" customWidth="1"/>
    <col min="33" max="16384" width="9.140625" style="0" hidden="1" customWidth="1"/>
  </cols>
  <sheetData>
    <row r="1" spans="1:32" ht="15">
      <c r="A1" s="396"/>
      <c r="B1" s="396"/>
      <c r="C1" s="396"/>
      <c r="D1" s="396"/>
      <c r="E1" s="396"/>
      <c r="F1" s="396"/>
      <c r="G1" s="396"/>
      <c r="H1" s="396"/>
      <c r="I1" s="396"/>
      <c r="J1" s="396"/>
      <c r="K1" s="396"/>
      <c r="L1" s="396"/>
      <c r="M1" s="396"/>
      <c r="N1" s="396"/>
      <c r="O1" s="396"/>
      <c r="P1" s="396"/>
      <c r="Q1" s="396"/>
      <c r="R1" s="396"/>
      <c r="S1" s="396"/>
      <c r="T1" s="396"/>
      <c r="U1" s="396"/>
      <c r="V1" s="396"/>
      <c r="W1" s="396"/>
      <c r="X1" s="396"/>
      <c r="Y1" s="396"/>
      <c r="Z1" s="396"/>
      <c r="AA1" s="396"/>
      <c r="AB1" s="396"/>
      <c r="AC1" s="396"/>
      <c r="AD1" s="396"/>
      <c r="AE1" s="396"/>
      <c r="AF1" s="396"/>
    </row>
    <row r="2" spans="1:32" ht="15.75" thickBot="1">
      <c r="A2" s="396"/>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96"/>
    </row>
    <row r="3" spans="1:32" s="406" customFormat="1" ht="17.25" thickBot="1">
      <c r="A3" s="399"/>
      <c r="B3" s="400"/>
      <c r="C3" s="719" t="s">
        <v>934</v>
      </c>
      <c r="D3" s="690"/>
      <c r="E3" s="690"/>
      <c r="F3" s="730"/>
      <c r="G3" s="402"/>
      <c r="H3" s="402"/>
      <c r="I3" s="402"/>
      <c r="J3" s="469"/>
      <c r="K3" s="402"/>
      <c r="L3" s="402"/>
      <c r="M3" s="402"/>
      <c r="N3" s="526"/>
      <c r="O3" s="526"/>
      <c r="P3" s="526"/>
      <c r="Q3" s="402"/>
      <c r="R3" s="402"/>
      <c r="S3" s="526"/>
      <c r="T3" s="527"/>
      <c r="U3" s="402"/>
      <c r="V3" s="527"/>
      <c r="W3" s="527"/>
      <c r="X3" s="400"/>
      <c r="Y3" s="400"/>
      <c r="Z3" s="400"/>
      <c r="AA3" s="400"/>
      <c r="AB3" s="400"/>
      <c r="AC3" s="404"/>
      <c r="AD3" s="404"/>
      <c r="AE3" s="400"/>
      <c r="AF3" s="399"/>
    </row>
    <row r="4" spans="1:32" s="406" customFormat="1" ht="16.5">
      <c r="A4" s="399"/>
      <c r="B4" s="400"/>
      <c r="C4" s="717" t="s">
        <v>667</v>
      </c>
      <c r="D4" s="958"/>
      <c r="E4" s="958"/>
      <c r="F4" s="959"/>
      <c r="G4" s="402"/>
      <c r="H4" s="402"/>
      <c r="I4" s="402"/>
      <c r="J4" s="469"/>
      <c r="K4" s="402"/>
      <c r="L4" s="402"/>
      <c r="M4" s="402"/>
      <c r="N4" s="402"/>
      <c r="O4" s="402"/>
      <c r="P4" s="402"/>
      <c r="Q4" s="402"/>
      <c r="R4" s="402"/>
      <c r="S4" s="402"/>
      <c r="T4" s="527"/>
      <c r="U4" s="402"/>
      <c r="V4" s="527"/>
      <c r="W4" s="402"/>
      <c r="X4" s="400"/>
      <c r="Y4" s="400"/>
      <c r="Z4" s="400"/>
      <c r="AA4" s="400"/>
      <c r="AB4" s="400"/>
      <c r="AC4" s="400"/>
      <c r="AD4" s="400"/>
      <c r="AE4" s="400"/>
      <c r="AF4" s="399"/>
    </row>
    <row r="5" spans="1:32" s="533" customFormat="1" ht="18.75">
      <c r="A5" s="528"/>
      <c r="B5" s="529"/>
      <c r="C5" s="663" t="s">
        <v>668</v>
      </c>
      <c r="D5" s="960"/>
      <c r="E5" s="960"/>
      <c r="F5" s="961"/>
      <c r="G5" s="628"/>
      <c r="H5" s="628"/>
      <c r="I5" s="628"/>
      <c r="J5" s="469"/>
      <c r="K5" s="629"/>
      <c r="L5" s="628"/>
      <c r="M5" s="628"/>
      <c r="N5" s="628"/>
      <c r="O5" s="628"/>
      <c r="P5" s="628"/>
      <c r="Q5" s="628"/>
      <c r="R5" s="628"/>
      <c r="S5" s="628"/>
      <c r="T5" s="628"/>
      <c r="U5" s="628"/>
      <c r="V5" s="628"/>
      <c r="W5" s="628"/>
      <c r="X5" s="628"/>
      <c r="Y5" s="628"/>
      <c r="Z5" s="628"/>
      <c r="AA5" s="628"/>
      <c r="AB5" s="629"/>
      <c r="AC5" s="629"/>
      <c r="AD5" s="629"/>
      <c r="AE5" s="628"/>
      <c r="AF5" s="630"/>
    </row>
    <row r="6" spans="1:32" s="533" customFormat="1" ht="19.5" thickBot="1">
      <c r="A6" s="528"/>
      <c r="B6" s="529"/>
      <c r="C6" s="407" t="s">
        <v>669</v>
      </c>
      <c r="D6" s="658"/>
      <c r="E6" s="658"/>
      <c r="F6" s="659"/>
      <c r="G6" s="628"/>
      <c r="H6" s="628"/>
      <c r="I6" s="628"/>
      <c r="J6" s="469"/>
      <c r="K6" s="629"/>
      <c r="L6" s="628"/>
      <c r="M6" s="628"/>
      <c r="N6" s="628"/>
      <c r="O6" s="628"/>
      <c r="P6" s="628"/>
      <c r="Q6" s="628"/>
      <c r="R6" s="628"/>
      <c r="S6" s="628"/>
      <c r="T6" s="628"/>
      <c r="U6" s="628"/>
      <c r="V6" s="628"/>
      <c r="W6" s="628"/>
      <c r="X6" s="628"/>
      <c r="Y6" s="628"/>
      <c r="Z6" s="628"/>
      <c r="AA6" s="628"/>
      <c r="AB6" s="629"/>
      <c r="AC6" s="629"/>
      <c r="AD6" s="629"/>
      <c r="AE6" s="628"/>
      <c r="AF6" s="630"/>
    </row>
    <row r="7" spans="1:32" s="406" customFormat="1" ht="13.5" thickBot="1">
      <c r="A7" s="399"/>
      <c r="B7" s="400"/>
      <c r="C7" s="402"/>
      <c r="D7" s="402"/>
      <c r="E7" s="402"/>
      <c r="F7" s="402"/>
      <c r="G7" s="402"/>
      <c r="H7" s="402"/>
      <c r="I7" s="402"/>
      <c r="J7" s="402"/>
      <c r="K7" s="402"/>
      <c r="L7" s="402"/>
      <c r="M7" s="402"/>
      <c r="N7" s="402"/>
      <c r="O7" s="402"/>
      <c r="P7" s="402"/>
      <c r="Q7" s="402"/>
      <c r="R7" s="402"/>
      <c r="S7" s="402"/>
      <c r="T7" s="402"/>
      <c r="U7" s="402"/>
      <c r="V7" s="402"/>
      <c r="W7" s="402"/>
      <c r="X7" s="468"/>
      <c r="Y7" s="468"/>
      <c r="Z7" s="468"/>
      <c r="AA7" s="468"/>
      <c r="AB7" s="468"/>
      <c r="AC7" s="468"/>
      <c r="AD7" s="468"/>
      <c r="AE7" s="400"/>
      <c r="AF7" s="399"/>
    </row>
    <row r="8" spans="1:32" s="406" customFormat="1" ht="12.75">
      <c r="A8" s="399"/>
      <c r="B8" s="400"/>
      <c r="C8" s="724"/>
      <c r="D8" s="697"/>
      <c r="E8" s="698"/>
      <c r="F8" s="998" t="s">
        <v>889</v>
      </c>
      <c r="G8" s="999"/>
      <c r="H8" s="999"/>
      <c r="I8" s="963"/>
      <c r="J8" s="963"/>
      <c r="K8" s="963"/>
      <c r="L8" s="963"/>
      <c r="M8" s="963"/>
      <c r="N8" s="999"/>
      <c r="O8" s="999"/>
      <c r="P8" s="999"/>
      <c r="Q8" s="1000"/>
      <c r="R8" s="692"/>
      <c r="S8" s="1001" t="s">
        <v>890</v>
      </c>
      <c r="T8" s="966"/>
      <c r="U8" s="966"/>
      <c r="V8" s="966"/>
      <c r="W8" s="1002"/>
      <c r="X8" s="693"/>
      <c r="Y8" s="1338"/>
      <c r="Z8" s="1339"/>
      <c r="AA8" s="1338"/>
      <c r="AB8" s="1339"/>
      <c r="AC8" s="698"/>
      <c r="AD8" s="537"/>
      <c r="AE8" s="400"/>
      <c r="AF8" s="399"/>
    </row>
    <row r="9" spans="1:32" s="406" customFormat="1" ht="12.75">
      <c r="A9" s="399"/>
      <c r="B9" s="400"/>
      <c r="C9" s="631"/>
      <c r="D9" s="750"/>
      <c r="E9" s="817"/>
      <c r="F9" s="421"/>
      <c r="G9" s="1340" t="s">
        <v>935</v>
      </c>
      <c r="H9" s="1340"/>
      <c r="I9" s="1341" t="s">
        <v>936</v>
      </c>
      <c r="J9" s="1342"/>
      <c r="K9" s="1342"/>
      <c r="L9" s="1342"/>
      <c r="M9" s="1343"/>
      <c r="N9" s="1344" t="s">
        <v>937</v>
      </c>
      <c r="O9" s="1344"/>
      <c r="P9" s="1344"/>
      <c r="Q9" s="1345"/>
      <c r="R9" s="1346"/>
      <c r="S9" s="421"/>
      <c r="T9" s="751"/>
      <c r="U9" s="751"/>
      <c r="V9" s="751"/>
      <c r="W9" s="773"/>
      <c r="X9" s="539"/>
      <c r="Y9" s="818" t="s">
        <v>696</v>
      </c>
      <c r="Z9" s="540"/>
      <c r="AA9" s="818" t="s">
        <v>697</v>
      </c>
      <c r="AB9" s="540"/>
      <c r="AC9" s="758"/>
      <c r="AD9" s="538"/>
      <c r="AE9" s="400"/>
      <c r="AF9" s="399"/>
    </row>
    <row r="10" spans="1:32" s="406" customFormat="1" ht="12.75">
      <c r="A10" s="399"/>
      <c r="B10" s="400"/>
      <c r="C10" s="471" t="s">
        <v>778</v>
      </c>
      <c r="D10" s="755" t="s">
        <v>779</v>
      </c>
      <c r="E10" s="775" t="s">
        <v>780</v>
      </c>
      <c r="F10" s="421" t="s">
        <v>938</v>
      </c>
      <c r="G10" s="1347" t="s">
        <v>874</v>
      </c>
      <c r="H10" s="1348" t="s">
        <v>864</v>
      </c>
      <c r="I10" s="1349" t="s">
        <v>865</v>
      </c>
      <c r="J10" s="1350"/>
      <c r="K10" s="1349" t="s">
        <v>866</v>
      </c>
      <c r="L10" s="1350"/>
      <c r="M10" s="632"/>
      <c r="N10" s="1349" t="s">
        <v>939</v>
      </c>
      <c r="O10" s="1350"/>
      <c r="P10" s="1349" t="s">
        <v>940</v>
      </c>
      <c r="Q10" s="1351"/>
      <c r="R10" s="544"/>
      <c r="S10" s="421" t="s">
        <v>941</v>
      </c>
      <c r="T10" s="751" t="s">
        <v>788</v>
      </c>
      <c r="U10" s="751" t="s">
        <v>896</v>
      </c>
      <c r="V10" s="751" t="s">
        <v>789</v>
      </c>
      <c r="W10" s="773" t="s">
        <v>790</v>
      </c>
      <c r="X10" s="632" t="s">
        <v>695</v>
      </c>
      <c r="Y10" s="819" t="s">
        <v>708</v>
      </c>
      <c r="Z10" s="472"/>
      <c r="AA10" s="820" t="s">
        <v>708</v>
      </c>
      <c r="AB10" s="472"/>
      <c r="AC10" s="773" t="s">
        <v>698</v>
      </c>
      <c r="AD10" s="997" t="s">
        <v>772</v>
      </c>
      <c r="AE10" s="400"/>
      <c r="AF10" s="399"/>
    </row>
    <row r="11" spans="1:32" s="406" customFormat="1" ht="12.75">
      <c r="A11" s="399"/>
      <c r="B11" s="400"/>
      <c r="C11" s="631"/>
      <c r="D11" s="755"/>
      <c r="E11" s="775" t="s">
        <v>792</v>
      </c>
      <c r="F11" s="421" t="s">
        <v>942</v>
      </c>
      <c r="G11" s="751" t="s">
        <v>873</v>
      </c>
      <c r="H11" s="1081" t="s">
        <v>874</v>
      </c>
      <c r="I11" s="1182"/>
      <c r="J11" s="1184"/>
      <c r="K11" s="1182"/>
      <c r="L11" s="1184"/>
      <c r="M11" s="632" t="s">
        <v>943</v>
      </c>
      <c r="N11" s="1182"/>
      <c r="O11" s="1184"/>
      <c r="P11" s="1182"/>
      <c r="Q11" s="1352"/>
      <c r="R11" s="544" t="s">
        <v>869</v>
      </c>
      <c r="S11" s="421" t="s">
        <v>895</v>
      </c>
      <c r="T11" s="751" t="s">
        <v>898</v>
      </c>
      <c r="U11" s="751" t="s">
        <v>944</v>
      </c>
      <c r="V11" s="751" t="s">
        <v>896</v>
      </c>
      <c r="W11" s="773" t="s">
        <v>945</v>
      </c>
      <c r="X11" s="633" t="s">
        <v>708</v>
      </c>
      <c r="Y11" s="1353"/>
      <c r="Z11" s="1331"/>
      <c r="AA11" s="1353"/>
      <c r="AB11" s="1331"/>
      <c r="AC11" s="773" t="s">
        <v>708</v>
      </c>
      <c r="AD11" s="997"/>
      <c r="AE11" s="400"/>
      <c r="AF11" s="399"/>
    </row>
    <row r="12" spans="1:32" s="406" customFormat="1" ht="12.75">
      <c r="A12" s="399"/>
      <c r="B12" s="400"/>
      <c r="C12" s="631"/>
      <c r="D12" s="755"/>
      <c r="E12" s="775" t="s">
        <v>703</v>
      </c>
      <c r="F12" s="421" t="s">
        <v>810</v>
      </c>
      <c r="G12" s="750"/>
      <c r="H12" s="751" t="s">
        <v>873</v>
      </c>
      <c r="I12" s="1354" t="s">
        <v>802</v>
      </c>
      <c r="J12" s="1355" t="s">
        <v>803</v>
      </c>
      <c r="K12" s="1355" t="s">
        <v>802</v>
      </c>
      <c r="L12" s="1355" t="s">
        <v>803</v>
      </c>
      <c r="M12" s="634" t="s">
        <v>946</v>
      </c>
      <c r="N12" s="1354" t="s">
        <v>802</v>
      </c>
      <c r="O12" s="1355" t="s">
        <v>803</v>
      </c>
      <c r="P12" s="1354" t="s">
        <v>802</v>
      </c>
      <c r="Q12" s="1356" t="s">
        <v>803</v>
      </c>
      <c r="R12" s="635" t="s">
        <v>947</v>
      </c>
      <c r="S12" s="421" t="s">
        <v>941</v>
      </c>
      <c r="T12" s="751" t="s">
        <v>806</v>
      </c>
      <c r="U12" s="751" t="s">
        <v>948</v>
      </c>
      <c r="V12" s="751" t="s">
        <v>949</v>
      </c>
      <c r="W12" s="773" t="s">
        <v>706</v>
      </c>
      <c r="X12" s="513"/>
      <c r="Y12" s="513"/>
      <c r="Z12" s="738"/>
      <c r="AA12" s="738"/>
      <c r="AB12" s="738"/>
      <c r="AC12" s="754"/>
      <c r="AD12" s="480"/>
      <c r="AE12" s="400"/>
      <c r="AF12" s="399"/>
    </row>
    <row r="13" spans="1:32" s="406" customFormat="1" ht="12.75">
      <c r="A13" s="399"/>
      <c r="B13" s="400"/>
      <c r="C13" s="631"/>
      <c r="D13" s="755"/>
      <c r="E13" s="775"/>
      <c r="F13" s="543"/>
      <c r="G13" s="750"/>
      <c r="H13" s="750"/>
      <c r="I13" s="1096"/>
      <c r="J13" s="1003"/>
      <c r="K13" s="1003"/>
      <c r="L13" s="1003"/>
      <c r="M13" s="634"/>
      <c r="N13" s="1096"/>
      <c r="O13" s="1003"/>
      <c r="P13" s="1096"/>
      <c r="Q13" s="1357"/>
      <c r="R13" s="635" t="s">
        <v>906</v>
      </c>
      <c r="S13" s="421" t="s">
        <v>950</v>
      </c>
      <c r="T13" s="750"/>
      <c r="U13" s="751" t="s">
        <v>807</v>
      </c>
      <c r="V13" s="751"/>
      <c r="W13" s="758"/>
      <c r="X13" s="513"/>
      <c r="Y13" s="513" t="s">
        <v>809</v>
      </c>
      <c r="Z13" s="738" t="s">
        <v>803</v>
      </c>
      <c r="AA13" s="738" t="s">
        <v>809</v>
      </c>
      <c r="AB13" s="738" t="s">
        <v>803</v>
      </c>
      <c r="AC13" s="754"/>
      <c r="AD13" s="480"/>
      <c r="AE13" s="400"/>
      <c r="AF13" s="399"/>
    </row>
    <row r="14" spans="1:32" s="406" customFormat="1" ht="12.75">
      <c r="A14" s="399"/>
      <c r="B14" s="400"/>
      <c r="C14" s="631"/>
      <c r="D14" s="750"/>
      <c r="E14" s="817"/>
      <c r="F14" s="417"/>
      <c r="G14" s="750"/>
      <c r="H14" s="750"/>
      <c r="I14" s="1096"/>
      <c r="J14" s="1003"/>
      <c r="K14" s="1003"/>
      <c r="L14" s="1003"/>
      <c r="M14" s="634"/>
      <c r="N14" s="1096"/>
      <c r="O14" s="1003"/>
      <c r="P14" s="1096"/>
      <c r="Q14" s="1357"/>
      <c r="R14" s="635"/>
      <c r="S14" s="421" t="s">
        <v>694</v>
      </c>
      <c r="T14" s="760"/>
      <c r="U14" s="760"/>
      <c r="V14" s="760"/>
      <c r="W14" s="758"/>
      <c r="X14" s="513"/>
      <c r="Y14" s="513"/>
      <c r="Z14" s="738"/>
      <c r="AA14" s="738"/>
      <c r="AB14" s="738"/>
      <c r="AC14" s="754"/>
      <c r="AD14" s="480"/>
      <c r="AE14" s="400"/>
      <c r="AF14" s="399"/>
    </row>
    <row r="15" spans="1:32" s="406" customFormat="1" ht="12.75">
      <c r="A15" s="399"/>
      <c r="B15" s="400"/>
      <c r="C15" s="1358"/>
      <c r="D15" s="1190" t="s">
        <v>791</v>
      </c>
      <c r="E15" s="1191" t="s">
        <v>712</v>
      </c>
      <c r="F15" s="636" t="s">
        <v>812</v>
      </c>
      <c r="G15" s="1359"/>
      <c r="H15" s="1359"/>
      <c r="I15" s="1096"/>
      <c r="J15" s="1003"/>
      <c r="K15" s="1003"/>
      <c r="L15" s="1003"/>
      <c r="M15" s="1360"/>
      <c r="N15" s="1096"/>
      <c r="O15" s="1003"/>
      <c r="P15" s="1096"/>
      <c r="Q15" s="1357"/>
      <c r="R15" s="635"/>
      <c r="S15" s="426" t="s">
        <v>715</v>
      </c>
      <c r="T15" s="1361"/>
      <c r="U15" s="1361"/>
      <c r="V15" s="1362"/>
      <c r="W15" s="1363"/>
      <c r="X15" s="1293"/>
      <c r="Y15" s="513"/>
      <c r="Z15" s="738"/>
      <c r="AA15" s="1294"/>
      <c r="AB15" s="1294"/>
      <c r="AC15" s="1198" t="s">
        <v>951</v>
      </c>
      <c r="AD15" s="480"/>
      <c r="AE15" s="400"/>
      <c r="AF15" s="399"/>
    </row>
    <row r="16" spans="1:32" s="430" customFormat="1" ht="12.75">
      <c r="A16" s="424"/>
      <c r="B16" s="425"/>
      <c r="C16" s="1364" t="s">
        <v>720</v>
      </c>
      <c r="D16" s="1200" t="s">
        <v>721</v>
      </c>
      <c r="E16" s="1201" t="s">
        <v>722</v>
      </c>
      <c r="F16" s="1364" t="s">
        <v>723</v>
      </c>
      <c r="G16" s="1365" t="s">
        <v>724</v>
      </c>
      <c r="H16" s="1365" t="s">
        <v>725</v>
      </c>
      <c r="I16" s="1366"/>
      <c r="J16" s="1367"/>
      <c r="K16" s="1367"/>
      <c r="L16" s="1367"/>
      <c r="M16" s="1365" t="s">
        <v>728</v>
      </c>
      <c r="N16" s="1366"/>
      <c r="O16" s="1367"/>
      <c r="P16" s="1366"/>
      <c r="Q16" s="1368"/>
      <c r="R16" s="1369"/>
      <c r="S16" s="1364" t="s">
        <v>731</v>
      </c>
      <c r="T16" s="1365" t="s">
        <v>732</v>
      </c>
      <c r="U16" s="1365" t="s">
        <v>733</v>
      </c>
      <c r="V16" s="1365" t="s">
        <v>734</v>
      </c>
      <c r="W16" s="1210" t="s">
        <v>735</v>
      </c>
      <c r="X16" s="1370" t="s">
        <v>736</v>
      </c>
      <c r="Y16" s="1371"/>
      <c r="Z16" s="1372" t="s">
        <v>737</v>
      </c>
      <c r="AA16" s="1371"/>
      <c r="AB16" s="1372" t="s">
        <v>738</v>
      </c>
      <c r="AC16" s="1373" t="s">
        <v>739</v>
      </c>
      <c r="AD16" s="637"/>
      <c r="AE16" s="425"/>
      <c r="AF16" s="424"/>
    </row>
    <row r="17" spans="1:32" s="406" customFormat="1" ht="12.75">
      <c r="A17" s="399"/>
      <c r="B17" s="400"/>
      <c r="C17" s="548" t="s">
        <v>816</v>
      </c>
      <c r="D17" s="778"/>
      <c r="E17" s="821"/>
      <c r="F17" s="638"/>
      <c r="G17" s="822"/>
      <c r="H17" s="822"/>
      <c r="I17" s="822"/>
      <c r="J17" s="822"/>
      <c r="K17" s="822"/>
      <c r="L17" s="822"/>
      <c r="M17" s="822"/>
      <c r="N17" s="822"/>
      <c r="O17" s="822"/>
      <c r="P17" s="822"/>
      <c r="Q17" s="823"/>
      <c r="R17" s="639"/>
      <c r="S17" s="640"/>
      <c r="T17" s="822"/>
      <c r="U17" s="822"/>
      <c r="V17" s="822"/>
      <c r="W17" s="823"/>
      <c r="X17" s="641"/>
      <c r="Y17" s="641"/>
      <c r="Z17" s="824"/>
      <c r="AA17" s="824"/>
      <c r="AB17" s="824"/>
      <c r="AC17" s="825"/>
      <c r="AD17" s="552"/>
      <c r="AE17" s="400"/>
      <c r="AF17" s="399"/>
    </row>
    <row r="18" spans="1:32" s="436" customFormat="1" ht="12.75">
      <c r="A18" s="433"/>
      <c r="B18" s="434"/>
      <c r="C18" s="553" t="s">
        <v>879</v>
      </c>
      <c r="D18" s="783"/>
      <c r="E18" s="789"/>
      <c r="F18" s="642"/>
      <c r="G18" s="790"/>
      <c r="H18" s="790"/>
      <c r="I18" s="790"/>
      <c r="J18" s="790"/>
      <c r="K18" s="790"/>
      <c r="L18" s="790"/>
      <c r="M18" s="790"/>
      <c r="N18" s="790"/>
      <c r="O18" s="790"/>
      <c r="P18" s="790"/>
      <c r="Q18" s="789"/>
      <c r="R18" s="555"/>
      <c r="S18" s="642"/>
      <c r="T18" s="790"/>
      <c r="U18" s="790"/>
      <c r="V18" s="790"/>
      <c r="W18" s="789"/>
      <c r="X18" s="558"/>
      <c r="Y18" s="558"/>
      <c r="Z18" s="790"/>
      <c r="AA18" s="790"/>
      <c r="AB18" s="790"/>
      <c r="AC18" s="791">
        <f>+X18+Y18+Z18-AA18-AB18</f>
        <v>0</v>
      </c>
      <c r="AD18" s="557"/>
      <c r="AE18" s="434"/>
      <c r="AF18" s="433"/>
    </row>
    <row r="19" spans="1:32" s="436" customFormat="1" ht="12.75">
      <c r="A19" s="433"/>
      <c r="B19" s="434"/>
      <c r="C19" s="643" t="s">
        <v>952</v>
      </c>
      <c r="D19" s="783"/>
      <c r="E19" s="826" t="b">
        <v>1</v>
      </c>
      <c r="F19" s="642"/>
      <c r="G19" s="790"/>
      <c r="H19" s="790"/>
      <c r="I19" s="790"/>
      <c r="J19" s="790"/>
      <c r="K19" s="790"/>
      <c r="L19" s="790"/>
      <c r="M19" s="790"/>
      <c r="N19" s="790"/>
      <c r="O19" s="790"/>
      <c r="P19" s="790"/>
      <c r="Q19" s="789"/>
      <c r="R19" s="555"/>
      <c r="S19" s="642"/>
      <c r="T19" s="790"/>
      <c r="U19" s="790"/>
      <c r="V19" s="790"/>
      <c r="W19" s="789"/>
      <c r="X19" s="827">
        <f>SUM(I19:L19)</f>
        <v>0</v>
      </c>
      <c r="Y19" s="558"/>
      <c r="Z19" s="558"/>
      <c r="AA19" s="558"/>
      <c r="AB19" s="558"/>
      <c r="AC19" s="827">
        <f aca="true" t="shared" si="0" ref="AC19:AC69">+X19+Y19+Z19-AA19-AB19</f>
        <v>0</v>
      </c>
      <c r="AD19" s="644"/>
      <c r="AE19" s="434"/>
      <c r="AF19" s="433"/>
    </row>
    <row r="20" spans="1:32" s="436" customFormat="1" ht="12.75">
      <c r="A20" s="433"/>
      <c r="B20" s="434"/>
      <c r="C20" s="643" t="s">
        <v>952</v>
      </c>
      <c r="D20" s="783"/>
      <c r="E20" s="826" t="b">
        <v>1</v>
      </c>
      <c r="F20" s="642"/>
      <c r="G20" s="790"/>
      <c r="H20" s="790"/>
      <c r="I20" s="790"/>
      <c r="J20" s="790"/>
      <c r="K20" s="790"/>
      <c r="L20" s="790"/>
      <c r="M20" s="790"/>
      <c r="N20" s="790"/>
      <c r="O20" s="790"/>
      <c r="P20" s="790"/>
      <c r="Q20" s="789"/>
      <c r="R20" s="555"/>
      <c r="S20" s="642"/>
      <c r="T20" s="790"/>
      <c r="U20" s="790"/>
      <c r="V20" s="790"/>
      <c r="W20" s="789"/>
      <c r="X20" s="827">
        <f aca="true" t="shared" si="1" ref="X20:X69">SUM(I20:L20)</f>
        <v>0</v>
      </c>
      <c r="Y20" s="558"/>
      <c r="Z20" s="558"/>
      <c r="AA20" s="558"/>
      <c r="AB20" s="558"/>
      <c r="AC20" s="827">
        <f t="shared" si="0"/>
        <v>0</v>
      </c>
      <c r="AD20" s="644"/>
      <c r="AE20" s="434"/>
      <c r="AF20" s="433"/>
    </row>
    <row r="21" spans="1:32" s="436" customFormat="1" ht="12.75">
      <c r="A21" s="433"/>
      <c r="B21" s="434"/>
      <c r="C21" s="643" t="s">
        <v>952</v>
      </c>
      <c r="D21" s="783"/>
      <c r="E21" s="826" t="b">
        <v>1</v>
      </c>
      <c r="F21" s="642"/>
      <c r="G21" s="790"/>
      <c r="H21" s="790"/>
      <c r="I21" s="790"/>
      <c r="J21" s="790"/>
      <c r="K21" s="790"/>
      <c r="L21" s="790"/>
      <c r="M21" s="790"/>
      <c r="N21" s="790"/>
      <c r="O21" s="790"/>
      <c r="P21" s="790"/>
      <c r="Q21" s="789"/>
      <c r="R21" s="555"/>
      <c r="S21" s="642"/>
      <c r="T21" s="790"/>
      <c r="U21" s="790"/>
      <c r="V21" s="790"/>
      <c r="W21" s="789"/>
      <c r="X21" s="827">
        <f t="shared" si="1"/>
        <v>0</v>
      </c>
      <c r="Y21" s="558"/>
      <c r="Z21" s="558"/>
      <c r="AA21" s="558"/>
      <c r="AB21" s="558"/>
      <c r="AC21" s="827">
        <f t="shared" si="0"/>
        <v>0</v>
      </c>
      <c r="AD21" s="644"/>
      <c r="AE21" s="434"/>
      <c r="AF21" s="433"/>
    </row>
    <row r="22" spans="1:32" s="436" customFormat="1" ht="12.75">
      <c r="A22" s="433"/>
      <c r="B22" s="434"/>
      <c r="C22" s="643" t="s">
        <v>952</v>
      </c>
      <c r="D22" s="783"/>
      <c r="E22" s="826" t="b">
        <v>1</v>
      </c>
      <c r="F22" s="642"/>
      <c r="G22" s="790"/>
      <c r="H22" s="790"/>
      <c r="I22" s="790"/>
      <c r="J22" s="790"/>
      <c r="K22" s="790"/>
      <c r="L22" s="790"/>
      <c r="M22" s="790"/>
      <c r="N22" s="790"/>
      <c r="O22" s="790"/>
      <c r="P22" s="790"/>
      <c r="Q22" s="789"/>
      <c r="R22" s="555"/>
      <c r="S22" s="642"/>
      <c r="T22" s="790"/>
      <c r="U22" s="790"/>
      <c r="V22" s="790"/>
      <c r="W22" s="789"/>
      <c r="X22" s="827">
        <f t="shared" si="1"/>
        <v>0</v>
      </c>
      <c r="Y22" s="558"/>
      <c r="Z22" s="558"/>
      <c r="AA22" s="558"/>
      <c r="AB22" s="558"/>
      <c r="AC22" s="827">
        <f t="shared" si="0"/>
        <v>0</v>
      </c>
      <c r="AD22" s="644"/>
      <c r="AE22" s="434"/>
      <c r="AF22" s="433"/>
    </row>
    <row r="23" spans="1:32" s="436" customFormat="1" ht="12.75">
      <c r="A23" s="433"/>
      <c r="B23" s="434"/>
      <c r="C23" s="643" t="s">
        <v>952</v>
      </c>
      <c r="D23" s="783"/>
      <c r="E23" s="826" t="b">
        <v>1</v>
      </c>
      <c r="F23" s="642"/>
      <c r="G23" s="790"/>
      <c r="H23" s="790"/>
      <c r="I23" s="790"/>
      <c r="J23" s="790"/>
      <c r="K23" s="790"/>
      <c r="L23" s="790"/>
      <c r="M23" s="790"/>
      <c r="N23" s="790"/>
      <c r="O23" s="790"/>
      <c r="P23" s="790"/>
      <c r="Q23" s="789"/>
      <c r="R23" s="555"/>
      <c r="S23" s="642"/>
      <c r="T23" s="790"/>
      <c r="U23" s="790"/>
      <c r="V23" s="790"/>
      <c r="W23" s="789"/>
      <c r="X23" s="827">
        <f t="shared" si="1"/>
        <v>0</v>
      </c>
      <c r="Y23" s="558"/>
      <c r="Z23" s="558"/>
      <c r="AA23" s="558"/>
      <c r="AB23" s="558"/>
      <c r="AC23" s="827">
        <f t="shared" si="0"/>
        <v>0</v>
      </c>
      <c r="AD23" s="644"/>
      <c r="AE23" s="434"/>
      <c r="AF23" s="433"/>
    </row>
    <row r="24" spans="1:32" s="436" customFormat="1" ht="12.75">
      <c r="A24" s="433"/>
      <c r="B24" s="434"/>
      <c r="C24" s="643" t="s">
        <v>952</v>
      </c>
      <c r="D24" s="783"/>
      <c r="E24" s="826" t="b">
        <v>1</v>
      </c>
      <c r="F24" s="642"/>
      <c r="G24" s="790"/>
      <c r="H24" s="790"/>
      <c r="I24" s="790"/>
      <c r="J24" s="790"/>
      <c r="K24" s="790"/>
      <c r="L24" s="790"/>
      <c r="M24" s="790"/>
      <c r="N24" s="790"/>
      <c r="O24" s="790"/>
      <c r="P24" s="790"/>
      <c r="Q24" s="789"/>
      <c r="R24" s="555"/>
      <c r="S24" s="642"/>
      <c r="T24" s="790"/>
      <c r="U24" s="790"/>
      <c r="V24" s="790"/>
      <c r="W24" s="789"/>
      <c r="X24" s="827">
        <f t="shared" si="1"/>
        <v>0</v>
      </c>
      <c r="Y24" s="558"/>
      <c r="Z24" s="558"/>
      <c r="AA24" s="558"/>
      <c r="AB24" s="558"/>
      <c r="AC24" s="827">
        <f t="shared" si="0"/>
        <v>0</v>
      </c>
      <c r="AD24" s="644"/>
      <c r="AE24" s="434"/>
      <c r="AF24" s="433"/>
    </row>
    <row r="25" spans="1:32" s="436" customFormat="1" ht="12.75">
      <c r="A25" s="433"/>
      <c r="B25" s="434"/>
      <c r="C25" s="643" t="s">
        <v>952</v>
      </c>
      <c r="D25" s="783"/>
      <c r="E25" s="826" t="b">
        <v>1</v>
      </c>
      <c r="F25" s="642"/>
      <c r="G25" s="790"/>
      <c r="H25" s="790"/>
      <c r="I25" s="790"/>
      <c r="J25" s="790"/>
      <c r="K25" s="790"/>
      <c r="L25" s="790"/>
      <c r="M25" s="790"/>
      <c r="N25" s="790"/>
      <c r="O25" s="790"/>
      <c r="P25" s="790"/>
      <c r="Q25" s="789"/>
      <c r="R25" s="555"/>
      <c r="S25" s="642"/>
      <c r="T25" s="790"/>
      <c r="U25" s="790"/>
      <c r="V25" s="790"/>
      <c r="W25" s="789"/>
      <c r="X25" s="827">
        <f t="shared" si="1"/>
        <v>0</v>
      </c>
      <c r="Y25" s="558"/>
      <c r="Z25" s="558"/>
      <c r="AA25" s="558"/>
      <c r="AB25" s="558"/>
      <c r="AC25" s="827">
        <f t="shared" si="0"/>
        <v>0</v>
      </c>
      <c r="AD25" s="644"/>
      <c r="AE25" s="434"/>
      <c r="AF25" s="433"/>
    </row>
    <row r="26" spans="1:32" s="436" customFormat="1" ht="12.75">
      <c r="A26" s="433"/>
      <c r="B26" s="434"/>
      <c r="C26" s="643" t="s">
        <v>952</v>
      </c>
      <c r="D26" s="783"/>
      <c r="E26" s="826" t="b">
        <v>1</v>
      </c>
      <c r="F26" s="642"/>
      <c r="G26" s="790"/>
      <c r="H26" s="790"/>
      <c r="I26" s="790"/>
      <c r="J26" s="790"/>
      <c r="K26" s="790"/>
      <c r="L26" s="790"/>
      <c r="M26" s="790"/>
      <c r="N26" s="790"/>
      <c r="O26" s="790"/>
      <c r="P26" s="790"/>
      <c r="Q26" s="789"/>
      <c r="R26" s="555"/>
      <c r="S26" s="642"/>
      <c r="T26" s="790"/>
      <c r="U26" s="790"/>
      <c r="V26" s="790"/>
      <c r="W26" s="789"/>
      <c r="X26" s="827">
        <f t="shared" si="1"/>
        <v>0</v>
      </c>
      <c r="Y26" s="558"/>
      <c r="Z26" s="558"/>
      <c r="AA26" s="558"/>
      <c r="AB26" s="558"/>
      <c r="AC26" s="827">
        <f t="shared" si="0"/>
        <v>0</v>
      </c>
      <c r="AD26" s="644"/>
      <c r="AE26" s="434"/>
      <c r="AF26" s="433"/>
    </row>
    <row r="27" spans="1:32" s="436" customFormat="1" ht="12.75">
      <c r="A27" s="433"/>
      <c r="B27" s="434"/>
      <c r="C27" s="643" t="s">
        <v>952</v>
      </c>
      <c r="D27" s="783"/>
      <c r="E27" s="826" t="b">
        <v>1</v>
      </c>
      <c r="F27" s="642"/>
      <c r="G27" s="790"/>
      <c r="H27" s="790"/>
      <c r="I27" s="790"/>
      <c r="J27" s="790"/>
      <c r="K27" s="790"/>
      <c r="L27" s="790"/>
      <c r="M27" s="790"/>
      <c r="N27" s="790"/>
      <c r="O27" s="790"/>
      <c r="P27" s="790"/>
      <c r="Q27" s="789"/>
      <c r="R27" s="555"/>
      <c r="S27" s="642"/>
      <c r="T27" s="790"/>
      <c r="U27" s="790"/>
      <c r="V27" s="790"/>
      <c r="W27" s="789"/>
      <c r="X27" s="827">
        <f t="shared" si="1"/>
        <v>0</v>
      </c>
      <c r="Y27" s="558"/>
      <c r="Z27" s="558"/>
      <c r="AA27" s="558"/>
      <c r="AB27" s="558"/>
      <c r="AC27" s="827">
        <f t="shared" si="0"/>
        <v>0</v>
      </c>
      <c r="AD27" s="644"/>
      <c r="AE27" s="434"/>
      <c r="AF27" s="433"/>
    </row>
    <row r="28" spans="1:32" s="436" customFormat="1" ht="12.75">
      <c r="A28" s="433"/>
      <c r="B28" s="434"/>
      <c r="C28" s="643" t="s">
        <v>952</v>
      </c>
      <c r="D28" s="783"/>
      <c r="E28" s="826" t="b">
        <v>1</v>
      </c>
      <c r="F28" s="642"/>
      <c r="G28" s="790"/>
      <c r="H28" s="790"/>
      <c r="I28" s="790"/>
      <c r="J28" s="790"/>
      <c r="K28" s="790"/>
      <c r="L28" s="790"/>
      <c r="M28" s="790"/>
      <c r="N28" s="790"/>
      <c r="O28" s="790"/>
      <c r="P28" s="790"/>
      <c r="Q28" s="789"/>
      <c r="R28" s="555"/>
      <c r="S28" s="642"/>
      <c r="T28" s="790"/>
      <c r="U28" s="790"/>
      <c r="V28" s="790"/>
      <c r="W28" s="789"/>
      <c r="X28" s="827">
        <f t="shared" si="1"/>
        <v>0</v>
      </c>
      <c r="Y28" s="558"/>
      <c r="Z28" s="558"/>
      <c r="AA28" s="558"/>
      <c r="AB28" s="558"/>
      <c r="AC28" s="827">
        <f t="shared" si="0"/>
        <v>0</v>
      </c>
      <c r="AD28" s="644"/>
      <c r="AE28" s="434"/>
      <c r="AF28" s="433"/>
    </row>
    <row r="29" spans="1:32" s="436" customFormat="1" ht="12.75">
      <c r="A29" s="433"/>
      <c r="B29" s="434"/>
      <c r="C29" s="643" t="s">
        <v>952</v>
      </c>
      <c r="D29" s="783"/>
      <c r="E29" s="826" t="b">
        <v>1</v>
      </c>
      <c r="F29" s="642"/>
      <c r="G29" s="790"/>
      <c r="H29" s="790"/>
      <c r="I29" s="790"/>
      <c r="J29" s="790"/>
      <c r="K29" s="790"/>
      <c r="L29" s="790"/>
      <c r="M29" s="790"/>
      <c r="N29" s="790"/>
      <c r="O29" s="790"/>
      <c r="P29" s="790"/>
      <c r="Q29" s="789"/>
      <c r="R29" s="555"/>
      <c r="S29" s="642"/>
      <c r="T29" s="790"/>
      <c r="U29" s="790"/>
      <c r="V29" s="790"/>
      <c r="W29" s="789"/>
      <c r="X29" s="827">
        <f t="shared" si="1"/>
        <v>0</v>
      </c>
      <c r="Y29" s="558"/>
      <c r="Z29" s="558"/>
      <c r="AA29" s="558"/>
      <c r="AB29" s="558"/>
      <c r="AC29" s="827">
        <f t="shared" si="0"/>
        <v>0</v>
      </c>
      <c r="AD29" s="644"/>
      <c r="AE29" s="434"/>
      <c r="AF29" s="433"/>
    </row>
    <row r="30" spans="1:32" s="436" customFormat="1" ht="12.75">
      <c r="A30" s="433"/>
      <c r="B30" s="434"/>
      <c r="C30" s="643" t="s">
        <v>952</v>
      </c>
      <c r="D30" s="783"/>
      <c r="E30" s="826" t="b">
        <v>1</v>
      </c>
      <c r="F30" s="642"/>
      <c r="G30" s="790"/>
      <c r="H30" s="790"/>
      <c r="I30" s="790"/>
      <c r="J30" s="790"/>
      <c r="K30" s="790"/>
      <c r="L30" s="790"/>
      <c r="M30" s="790"/>
      <c r="N30" s="790"/>
      <c r="O30" s="790"/>
      <c r="P30" s="790"/>
      <c r="Q30" s="789"/>
      <c r="R30" s="555"/>
      <c r="S30" s="642"/>
      <c r="T30" s="790"/>
      <c r="U30" s="790"/>
      <c r="V30" s="790"/>
      <c r="W30" s="789"/>
      <c r="X30" s="827">
        <f t="shared" si="1"/>
        <v>0</v>
      </c>
      <c r="Y30" s="558"/>
      <c r="Z30" s="558"/>
      <c r="AA30" s="558"/>
      <c r="AB30" s="558"/>
      <c r="AC30" s="827">
        <f t="shared" si="0"/>
        <v>0</v>
      </c>
      <c r="AD30" s="644"/>
      <c r="AE30" s="434"/>
      <c r="AF30" s="433"/>
    </row>
    <row r="31" spans="1:32" s="436" customFormat="1" ht="12.75">
      <c r="A31" s="433"/>
      <c r="B31" s="434"/>
      <c r="C31" s="643" t="s">
        <v>952</v>
      </c>
      <c r="D31" s="783"/>
      <c r="E31" s="826" t="b">
        <v>1</v>
      </c>
      <c r="F31" s="642"/>
      <c r="G31" s="790"/>
      <c r="H31" s="790"/>
      <c r="I31" s="790"/>
      <c r="J31" s="790"/>
      <c r="K31" s="790"/>
      <c r="L31" s="790"/>
      <c r="M31" s="790"/>
      <c r="N31" s="790"/>
      <c r="O31" s="790"/>
      <c r="P31" s="790"/>
      <c r="Q31" s="789"/>
      <c r="R31" s="555"/>
      <c r="S31" s="642"/>
      <c r="T31" s="790"/>
      <c r="U31" s="790"/>
      <c r="V31" s="790"/>
      <c r="W31" s="789"/>
      <c r="X31" s="827">
        <f t="shared" si="1"/>
        <v>0</v>
      </c>
      <c r="Y31" s="558"/>
      <c r="Z31" s="558"/>
      <c r="AA31" s="558"/>
      <c r="AB31" s="558"/>
      <c r="AC31" s="827">
        <f t="shared" si="0"/>
        <v>0</v>
      </c>
      <c r="AD31" s="644"/>
      <c r="AE31" s="434"/>
      <c r="AF31" s="433"/>
    </row>
    <row r="32" spans="1:32" s="436" customFormat="1" ht="12.75">
      <c r="A32" s="433"/>
      <c r="B32" s="434"/>
      <c r="C32" s="643" t="s">
        <v>952</v>
      </c>
      <c r="D32" s="783"/>
      <c r="E32" s="826" t="b">
        <v>1</v>
      </c>
      <c r="F32" s="642"/>
      <c r="G32" s="790"/>
      <c r="H32" s="790"/>
      <c r="I32" s="790"/>
      <c r="J32" s="790"/>
      <c r="K32" s="790"/>
      <c r="L32" s="790"/>
      <c r="M32" s="790"/>
      <c r="N32" s="790"/>
      <c r="O32" s="790"/>
      <c r="P32" s="790"/>
      <c r="Q32" s="789"/>
      <c r="R32" s="555"/>
      <c r="S32" s="642"/>
      <c r="T32" s="790"/>
      <c r="U32" s="790"/>
      <c r="V32" s="790"/>
      <c r="W32" s="789"/>
      <c r="X32" s="827">
        <f t="shared" si="1"/>
        <v>0</v>
      </c>
      <c r="Y32" s="558"/>
      <c r="Z32" s="558"/>
      <c r="AA32" s="558"/>
      <c r="AB32" s="558"/>
      <c r="AC32" s="827">
        <f t="shared" si="0"/>
        <v>0</v>
      </c>
      <c r="AD32" s="644"/>
      <c r="AE32" s="434"/>
      <c r="AF32" s="433"/>
    </row>
    <row r="33" spans="1:32" s="436" customFormat="1" ht="12.75">
      <c r="A33" s="433"/>
      <c r="B33" s="434"/>
      <c r="C33" s="643" t="s">
        <v>952</v>
      </c>
      <c r="D33" s="783"/>
      <c r="E33" s="826" t="b">
        <v>1</v>
      </c>
      <c r="F33" s="642"/>
      <c r="G33" s="790"/>
      <c r="H33" s="790"/>
      <c r="I33" s="790"/>
      <c r="J33" s="790"/>
      <c r="K33" s="790"/>
      <c r="L33" s="790"/>
      <c r="M33" s="790"/>
      <c r="N33" s="790"/>
      <c r="O33" s="790"/>
      <c r="P33" s="790"/>
      <c r="Q33" s="789"/>
      <c r="R33" s="555"/>
      <c r="S33" s="642"/>
      <c r="T33" s="790"/>
      <c r="U33" s="790"/>
      <c r="V33" s="790"/>
      <c r="W33" s="789"/>
      <c r="X33" s="827">
        <f t="shared" si="1"/>
        <v>0</v>
      </c>
      <c r="Y33" s="558"/>
      <c r="Z33" s="558"/>
      <c r="AA33" s="558"/>
      <c r="AB33" s="558"/>
      <c r="AC33" s="827">
        <f t="shared" si="0"/>
        <v>0</v>
      </c>
      <c r="AD33" s="644"/>
      <c r="AE33" s="434"/>
      <c r="AF33" s="433"/>
    </row>
    <row r="34" spans="1:32" s="436" customFormat="1" ht="12.75">
      <c r="A34" s="433"/>
      <c r="B34" s="434"/>
      <c r="C34" s="643" t="s">
        <v>952</v>
      </c>
      <c r="D34" s="783"/>
      <c r="E34" s="826" t="b">
        <v>1</v>
      </c>
      <c r="F34" s="642"/>
      <c r="G34" s="790"/>
      <c r="H34" s="790"/>
      <c r="I34" s="790"/>
      <c r="J34" s="790"/>
      <c r="K34" s="790"/>
      <c r="L34" s="790"/>
      <c r="M34" s="790"/>
      <c r="N34" s="790"/>
      <c r="O34" s="790"/>
      <c r="P34" s="790"/>
      <c r="Q34" s="789"/>
      <c r="R34" s="555"/>
      <c r="S34" s="642"/>
      <c r="T34" s="790"/>
      <c r="U34" s="790"/>
      <c r="V34" s="790"/>
      <c r="W34" s="789"/>
      <c r="X34" s="827">
        <f t="shared" si="1"/>
        <v>0</v>
      </c>
      <c r="Y34" s="558"/>
      <c r="Z34" s="558"/>
      <c r="AA34" s="558"/>
      <c r="AB34" s="558"/>
      <c r="AC34" s="827">
        <f t="shared" si="0"/>
        <v>0</v>
      </c>
      <c r="AD34" s="644"/>
      <c r="AE34" s="434"/>
      <c r="AF34" s="433"/>
    </row>
    <row r="35" spans="1:32" s="436" customFormat="1" ht="12.75">
      <c r="A35" s="433"/>
      <c r="B35" s="434"/>
      <c r="C35" s="643" t="s">
        <v>952</v>
      </c>
      <c r="D35" s="783"/>
      <c r="E35" s="826" t="b">
        <v>1</v>
      </c>
      <c r="F35" s="642"/>
      <c r="G35" s="790"/>
      <c r="H35" s="790"/>
      <c r="I35" s="790"/>
      <c r="J35" s="790"/>
      <c r="K35" s="790"/>
      <c r="L35" s="790"/>
      <c r="M35" s="790"/>
      <c r="N35" s="790"/>
      <c r="O35" s="790"/>
      <c r="P35" s="790"/>
      <c r="Q35" s="789"/>
      <c r="R35" s="555"/>
      <c r="S35" s="642"/>
      <c r="T35" s="790"/>
      <c r="U35" s="790"/>
      <c r="V35" s="790"/>
      <c r="W35" s="789"/>
      <c r="X35" s="827">
        <f t="shared" si="1"/>
        <v>0</v>
      </c>
      <c r="Y35" s="558"/>
      <c r="Z35" s="558"/>
      <c r="AA35" s="558"/>
      <c r="AB35" s="558"/>
      <c r="AC35" s="827">
        <f t="shared" si="0"/>
        <v>0</v>
      </c>
      <c r="AD35" s="644"/>
      <c r="AE35" s="434"/>
      <c r="AF35" s="433"/>
    </row>
    <row r="36" spans="1:32" s="436" customFormat="1" ht="12.75">
      <c r="A36" s="433"/>
      <c r="B36" s="434"/>
      <c r="C36" s="643" t="s">
        <v>952</v>
      </c>
      <c r="D36" s="783"/>
      <c r="E36" s="826" t="b">
        <v>1</v>
      </c>
      <c r="F36" s="642"/>
      <c r="G36" s="790"/>
      <c r="H36" s="790"/>
      <c r="I36" s="790"/>
      <c r="J36" s="790"/>
      <c r="K36" s="790"/>
      <c r="L36" s="790"/>
      <c r="M36" s="790"/>
      <c r="N36" s="790"/>
      <c r="O36" s="790"/>
      <c r="P36" s="790"/>
      <c r="Q36" s="789"/>
      <c r="R36" s="555"/>
      <c r="S36" s="642"/>
      <c r="T36" s="790"/>
      <c r="U36" s="790"/>
      <c r="V36" s="790"/>
      <c r="W36" s="789"/>
      <c r="X36" s="827">
        <f t="shared" si="1"/>
        <v>0</v>
      </c>
      <c r="Y36" s="558"/>
      <c r="Z36" s="558"/>
      <c r="AA36" s="558"/>
      <c r="AB36" s="558"/>
      <c r="AC36" s="827">
        <f t="shared" si="0"/>
        <v>0</v>
      </c>
      <c r="AD36" s="644"/>
      <c r="AE36" s="434"/>
      <c r="AF36" s="433"/>
    </row>
    <row r="37" spans="1:32" s="436" customFormat="1" ht="12.75">
      <c r="A37" s="433"/>
      <c r="B37" s="434"/>
      <c r="C37" s="643" t="s">
        <v>952</v>
      </c>
      <c r="D37" s="783"/>
      <c r="E37" s="826" t="b">
        <v>1</v>
      </c>
      <c r="F37" s="642"/>
      <c r="G37" s="790"/>
      <c r="H37" s="790"/>
      <c r="I37" s="790"/>
      <c r="J37" s="790"/>
      <c r="K37" s="790"/>
      <c r="L37" s="790"/>
      <c r="M37" s="790"/>
      <c r="N37" s="790"/>
      <c r="O37" s="790"/>
      <c r="P37" s="790"/>
      <c r="Q37" s="789"/>
      <c r="R37" s="555"/>
      <c r="S37" s="642"/>
      <c r="T37" s="790"/>
      <c r="U37" s="790"/>
      <c r="V37" s="790"/>
      <c r="W37" s="789"/>
      <c r="X37" s="827">
        <f t="shared" si="1"/>
        <v>0</v>
      </c>
      <c r="Y37" s="558"/>
      <c r="Z37" s="558"/>
      <c r="AA37" s="558"/>
      <c r="AB37" s="558"/>
      <c r="AC37" s="827">
        <f t="shared" si="0"/>
        <v>0</v>
      </c>
      <c r="AD37" s="644"/>
      <c r="AE37" s="434"/>
      <c r="AF37" s="433"/>
    </row>
    <row r="38" spans="1:32" s="436" customFormat="1" ht="12.75">
      <c r="A38" s="433"/>
      <c r="B38" s="434"/>
      <c r="C38" s="643" t="s">
        <v>952</v>
      </c>
      <c r="D38" s="783"/>
      <c r="E38" s="826" t="b">
        <v>1</v>
      </c>
      <c r="F38" s="642"/>
      <c r="G38" s="790"/>
      <c r="H38" s="790"/>
      <c r="I38" s="790"/>
      <c r="J38" s="790"/>
      <c r="K38" s="790"/>
      <c r="L38" s="790"/>
      <c r="M38" s="790"/>
      <c r="N38" s="790"/>
      <c r="O38" s="790"/>
      <c r="P38" s="790"/>
      <c r="Q38" s="789"/>
      <c r="R38" s="555"/>
      <c r="S38" s="642"/>
      <c r="T38" s="790"/>
      <c r="U38" s="790"/>
      <c r="V38" s="790"/>
      <c r="W38" s="789"/>
      <c r="X38" s="827">
        <f t="shared" si="1"/>
        <v>0</v>
      </c>
      <c r="Y38" s="558"/>
      <c r="Z38" s="558"/>
      <c r="AA38" s="558"/>
      <c r="AB38" s="558"/>
      <c r="AC38" s="827">
        <f t="shared" si="0"/>
        <v>0</v>
      </c>
      <c r="AD38" s="644"/>
      <c r="AE38" s="434"/>
      <c r="AF38" s="433"/>
    </row>
    <row r="39" spans="1:32" s="436" customFormat="1" ht="12.75">
      <c r="A39" s="433"/>
      <c r="B39" s="434"/>
      <c r="C39" s="643" t="s">
        <v>952</v>
      </c>
      <c r="D39" s="783"/>
      <c r="E39" s="826" t="b">
        <v>1</v>
      </c>
      <c r="F39" s="642"/>
      <c r="G39" s="790"/>
      <c r="H39" s="790"/>
      <c r="I39" s="790"/>
      <c r="J39" s="790"/>
      <c r="K39" s="790"/>
      <c r="L39" s="790"/>
      <c r="M39" s="790"/>
      <c r="N39" s="790"/>
      <c r="O39" s="790"/>
      <c r="P39" s="790"/>
      <c r="Q39" s="789"/>
      <c r="R39" s="555"/>
      <c r="S39" s="642"/>
      <c r="T39" s="790"/>
      <c r="U39" s="790"/>
      <c r="V39" s="790"/>
      <c r="W39" s="789"/>
      <c r="X39" s="827">
        <f t="shared" si="1"/>
        <v>0</v>
      </c>
      <c r="Y39" s="558"/>
      <c r="Z39" s="558"/>
      <c r="AA39" s="558"/>
      <c r="AB39" s="558"/>
      <c r="AC39" s="827">
        <f t="shared" si="0"/>
        <v>0</v>
      </c>
      <c r="AD39" s="644"/>
      <c r="AE39" s="434"/>
      <c r="AF39" s="433"/>
    </row>
    <row r="40" spans="1:32" s="436" customFormat="1" ht="12.75">
      <c r="A40" s="433"/>
      <c r="B40" s="434"/>
      <c r="C40" s="643" t="s">
        <v>952</v>
      </c>
      <c r="D40" s="783"/>
      <c r="E40" s="826" t="b">
        <v>1</v>
      </c>
      <c r="F40" s="642"/>
      <c r="G40" s="790"/>
      <c r="H40" s="790"/>
      <c r="I40" s="790"/>
      <c r="J40" s="790"/>
      <c r="K40" s="790"/>
      <c r="L40" s="790"/>
      <c r="M40" s="790"/>
      <c r="N40" s="790"/>
      <c r="O40" s="790"/>
      <c r="P40" s="790"/>
      <c r="Q40" s="789"/>
      <c r="R40" s="555"/>
      <c r="S40" s="642"/>
      <c r="T40" s="790"/>
      <c r="U40" s="790"/>
      <c r="V40" s="790"/>
      <c r="W40" s="789"/>
      <c r="X40" s="827">
        <f t="shared" si="1"/>
        <v>0</v>
      </c>
      <c r="Y40" s="558"/>
      <c r="Z40" s="558"/>
      <c r="AA40" s="558"/>
      <c r="AB40" s="558"/>
      <c r="AC40" s="827">
        <f t="shared" si="0"/>
        <v>0</v>
      </c>
      <c r="AD40" s="644"/>
      <c r="AE40" s="434"/>
      <c r="AF40" s="433"/>
    </row>
    <row r="41" spans="1:32" s="436" customFormat="1" ht="12.75">
      <c r="A41" s="433"/>
      <c r="B41" s="434"/>
      <c r="C41" s="643" t="s">
        <v>952</v>
      </c>
      <c r="D41" s="783"/>
      <c r="E41" s="826" t="b">
        <v>1</v>
      </c>
      <c r="F41" s="642"/>
      <c r="G41" s="790"/>
      <c r="H41" s="790"/>
      <c r="I41" s="790"/>
      <c r="J41" s="790"/>
      <c r="K41" s="790"/>
      <c r="L41" s="790"/>
      <c r="M41" s="790"/>
      <c r="N41" s="790"/>
      <c r="O41" s="790"/>
      <c r="P41" s="790"/>
      <c r="Q41" s="789"/>
      <c r="R41" s="555"/>
      <c r="S41" s="642"/>
      <c r="T41" s="790"/>
      <c r="U41" s="790"/>
      <c r="V41" s="790"/>
      <c r="W41" s="789"/>
      <c r="X41" s="827">
        <f t="shared" si="1"/>
        <v>0</v>
      </c>
      <c r="Y41" s="558"/>
      <c r="Z41" s="558"/>
      <c r="AA41" s="558"/>
      <c r="AB41" s="558"/>
      <c r="AC41" s="827">
        <f t="shared" si="0"/>
        <v>0</v>
      </c>
      <c r="AD41" s="644"/>
      <c r="AE41" s="434"/>
      <c r="AF41" s="433"/>
    </row>
    <row r="42" spans="1:32" s="436" customFormat="1" ht="12.75">
      <c r="A42" s="433"/>
      <c r="B42" s="434"/>
      <c r="C42" s="643" t="s">
        <v>952</v>
      </c>
      <c r="D42" s="783"/>
      <c r="E42" s="826" t="b">
        <v>1</v>
      </c>
      <c r="F42" s="642"/>
      <c r="G42" s="790"/>
      <c r="H42" s="790"/>
      <c r="I42" s="790"/>
      <c r="J42" s="790"/>
      <c r="K42" s="790"/>
      <c r="L42" s="790"/>
      <c r="M42" s="790"/>
      <c r="N42" s="790"/>
      <c r="O42" s="790"/>
      <c r="P42" s="790"/>
      <c r="Q42" s="789"/>
      <c r="R42" s="555"/>
      <c r="S42" s="642"/>
      <c r="T42" s="790"/>
      <c r="U42" s="790"/>
      <c r="V42" s="790"/>
      <c r="W42" s="789"/>
      <c r="X42" s="827">
        <f t="shared" si="1"/>
        <v>0</v>
      </c>
      <c r="Y42" s="558"/>
      <c r="Z42" s="558"/>
      <c r="AA42" s="558"/>
      <c r="AB42" s="558"/>
      <c r="AC42" s="827">
        <f t="shared" si="0"/>
        <v>0</v>
      </c>
      <c r="AD42" s="644"/>
      <c r="AE42" s="434"/>
      <c r="AF42" s="433"/>
    </row>
    <row r="43" spans="1:32" s="436" customFormat="1" ht="12.75">
      <c r="A43" s="433"/>
      <c r="B43" s="434"/>
      <c r="C43" s="643" t="s">
        <v>952</v>
      </c>
      <c r="D43" s="783"/>
      <c r="E43" s="826" t="b">
        <v>1</v>
      </c>
      <c r="F43" s="642"/>
      <c r="G43" s="790"/>
      <c r="H43" s="790"/>
      <c r="I43" s="790"/>
      <c r="J43" s="790"/>
      <c r="K43" s="790"/>
      <c r="L43" s="790"/>
      <c r="M43" s="790"/>
      <c r="N43" s="790"/>
      <c r="O43" s="790"/>
      <c r="P43" s="790"/>
      <c r="Q43" s="789"/>
      <c r="R43" s="555"/>
      <c r="S43" s="642"/>
      <c r="T43" s="790"/>
      <c r="U43" s="790"/>
      <c r="V43" s="790"/>
      <c r="W43" s="789"/>
      <c r="X43" s="827">
        <f t="shared" si="1"/>
        <v>0</v>
      </c>
      <c r="Y43" s="558"/>
      <c r="Z43" s="558"/>
      <c r="AA43" s="558"/>
      <c r="AB43" s="558"/>
      <c r="AC43" s="827">
        <f t="shared" si="0"/>
        <v>0</v>
      </c>
      <c r="AD43" s="644"/>
      <c r="AE43" s="434"/>
      <c r="AF43" s="433"/>
    </row>
    <row r="44" spans="1:32" s="436" customFormat="1" ht="12.75">
      <c r="A44" s="433"/>
      <c r="B44" s="434"/>
      <c r="C44" s="643" t="s">
        <v>952</v>
      </c>
      <c r="D44" s="783"/>
      <c r="E44" s="826" t="b">
        <v>1</v>
      </c>
      <c r="F44" s="642"/>
      <c r="G44" s="790"/>
      <c r="H44" s="790"/>
      <c r="I44" s="790"/>
      <c r="J44" s="790"/>
      <c r="K44" s="790"/>
      <c r="L44" s="790"/>
      <c r="M44" s="790"/>
      <c r="N44" s="790"/>
      <c r="O44" s="790"/>
      <c r="P44" s="790"/>
      <c r="Q44" s="789"/>
      <c r="R44" s="555"/>
      <c r="S44" s="642"/>
      <c r="T44" s="790"/>
      <c r="U44" s="790"/>
      <c r="V44" s="790"/>
      <c r="W44" s="789"/>
      <c r="X44" s="827">
        <f t="shared" si="1"/>
        <v>0</v>
      </c>
      <c r="Y44" s="558"/>
      <c r="Z44" s="558"/>
      <c r="AA44" s="558"/>
      <c r="AB44" s="558"/>
      <c r="AC44" s="827">
        <f t="shared" si="0"/>
        <v>0</v>
      </c>
      <c r="AD44" s="644"/>
      <c r="AE44" s="434"/>
      <c r="AF44" s="433"/>
    </row>
    <row r="45" spans="1:32" s="436" customFormat="1" ht="12.75">
      <c r="A45" s="433"/>
      <c r="B45" s="434"/>
      <c r="C45" s="553" t="s">
        <v>880</v>
      </c>
      <c r="D45" s="783"/>
      <c r="E45" s="789"/>
      <c r="F45" s="642"/>
      <c r="G45" s="790"/>
      <c r="H45" s="790"/>
      <c r="I45" s="790"/>
      <c r="J45" s="790"/>
      <c r="K45" s="790"/>
      <c r="L45" s="790"/>
      <c r="M45" s="790"/>
      <c r="N45" s="790"/>
      <c r="O45" s="790"/>
      <c r="P45" s="790"/>
      <c r="Q45" s="789"/>
      <c r="R45" s="555"/>
      <c r="S45" s="642"/>
      <c r="T45" s="790"/>
      <c r="U45" s="790"/>
      <c r="V45" s="790"/>
      <c r="W45" s="789"/>
      <c r="X45" s="827"/>
      <c r="Y45" s="558"/>
      <c r="Z45" s="790"/>
      <c r="AA45" s="790"/>
      <c r="AB45" s="790"/>
      <c r="AC45" s="827">
        <f t="shared" si="0"/>
        <v>0</v>
      </c>
      <c r="AD45" s="644"/>
      <c r="AE45" s="434"/>
      <c r="AF45" s="433"/>
    </row>
    <row r="46" spans="1:32" s="436" customFormat="1" ht="12.75">
      <c r="A46" s="433"/>
      <c r="B46" s="434"/>
      <c r="C46" s="643" t="s">
        <v>952</v>
      </c>
      <c r="D46" s="783"/>
      <c r="E46" s="826" t="b">
        <v>1</v>
      </c>
      <c r="F46" s="642"/>
      <c r="G46" s="790"/>
      <c r="H46" s="790"/>
      <c r="I46" s="790"/>
      <c r="J46" s="790"/>
      <c r="K46" s="790"/>
      <c r="L46" s="790"/>
      <c r="M46" s="790"/>
      <c r="N46" s="790"/>
      <c r="O46" s="790"/>
      <c r="P46" s="790"/>
      <c r="Q46" s="789"/>
      <c r="R46" s="555"/>
      <c r="S46" s="642"/>
      <c r="T46" s="790"/>
      <c r="U46" s="790"/>
      <c r="V46" s="790"/>
      <c r="W46" s="789"/>
      <c r="X46" s="827">
        <f t="shared" si="1"/>
        <v>0</v>
      </c>
      <c r="Y46" s="558"/>
      <c r="Z46" s="558"/>
      <c r="AA46" s="558"/>
      <c r="AB46" s="558"/>
      <c r="AC46" s="827">
        <f t="shared" si="0"/>
        <v>0</v>
      </c>
      <c r="AD46" s="644"/>
      <c r="AE46" s="434"/>
      <c r="AF46" s="433"/>
    </row>
    <row r="47" spans="1:32" s="436" customFormat="1" ht="12.75">
      <c r="A47" s="433"/>
      <c r="B47" s="434"/>
      <c r="C47" s="643" t="s">
        <v>952</v>
      </c>
      <c r="D47" s="783"/>
      <c r="E47" s="826" t="b">
        <v>1</v>
      </c>
      <c r="F47" s="642"/>
      <c r="G47" s="790"/>
      <c r="H47" s="790"/>
      <c r="I47" s="790"/>
      <c r="J47" s="790"/>
      <c r="K47" s="790"/>
      <c r="L47" s="790"/>
      <c r="M47" s="790"/>
      <c r="N47" s="790"/>
      <c r="O47" s="790"/>
      <c r="P47" s="790"/>
      <c r="Q47" s="789"/>
      <c r="R47" s="555"/>
      <c r="S47" s="642"/>
      <c r="T47" s="790"/>
      <c r="U47" s="790"/>
      <c r="V47" s="790"/>
      <c r="W47" s="789"/>
      <c r="X47" s="827">
        <f t="shared" si="1"/>
        <v>0</v>
      </c>
      <c r="Y47" s="558"/>
      <c r="Z47" s="558"/>
      <c r="AA47" s="558"/>
      <c r="AB47" s="558"/>
      <c r="AC47" s="827">
        <f t="shared" si="0"/>
        <v>0</v>
      </c>
      <c r="AD47" s="644"/>
      <c r="AE47" s="434"/>
      <c r="AF47" s="433"/>
    </row>
    <row r="48" spans="1:32" s="436" customFormat="1" ht="12.75">
      <c r="A48" s="433"/>
      <c r="B48" s="434"/>
      <c r="C48" s="643" t="s">
        <v>952</v>
      </c>
      <c r="D48" s="783"/>
      <c r="E48" s="826" t="b">
        <v>1</v>
      </c>
      <c r="F48" s="642"/>
      <c r="G48" s="790"/>
      <c r="H48" s="790"/>
      <c r="I48" s="790"/>
      <c r="J48" s="790"/>
      <c r="K48" s="790"/>
      <c r="L48" s="790"/>
      <c r="M48" s="790"/>
      <c r="N48" s="790"/>
      <c r="O48" s="790"/>
      <c r="P48" s="790"/>
      <c r="Q48" s="789"/>
      <c r="R48" s="555"/>
      <c r="S48" s="642"/>
      <c r="T48" s="790"/>
      <c r="U48" s="790"/>
      <c r="V48" s="790"/>
      <c r="W48" s="789"/>
      <c r="X48" s="827">
        <f t="shared" si="1"/>
        <v>0</v>
      </c>
      <c r="Y48" s="558"/>
      <c r="Z48" s="558"/>
      <c r="AA48" s="558"/>
      <c r="AB48" s="558"/>
      <c r="AC48" s="827">
        <f t="shared" si="0"/>
        <v>0</v>
      </c>
      <c r="AD48" s="644"/>
      <c r="AE48" s="434"/>
      <c r="AF48" s="433"/>
    </row>
    <row r="49" spans="1:32" s="436" customFormat="1" ht="12.75">
      <c r="A49" s="433"/>
      <c r="B49" s="434"/>
      <c r="C49" s="643" t="s">
        <v>952</v>
      </c>
      <c r="D49" s="783"/>
      <c r="E49" s="826" t="b">
        <v>1</v>
      </c>
      <c r="F49" s="642"/>
      <c r="G49" s="790"/>
      <c r="H49" s="790"/>
      <c r="I49" s="790"/>
      <c r="J49" s="790"/>
      <c r="K49" s="790"/>
      <c r="L49" s="790"/>
      <c r="M49" s="790"/>
      <c r="N49" s="790"/>
      <c r="O49" s="790"/>
      <c r="P49" s="790"/>
      <c r="Q49" s="789"/>
      <c r="R49" s="555"/>
      <c r="S49" s="642"/>
      <c r="T49" s="790"/>
      <c r="U49" s="790"/>
      <c r="V49" s="790"/>
      <c r="W49" s="789"/>
      <c r="X49" s="827">
        <f t="shared" si="1"/>
        <v>0</v>
      </c>
      <c r="Y49" s="558"/>
      <c r="Z49" s="558"/>
      <c r="AA49" s="558"/>
      <c r="AB49" s="558"/>
      <c r="AC49" s="827">
        <f t="shared" si="0"/>
        <v>0</v>
      </c>
      <c r="AD49" s="644"/>
      <c r="AE49" s="434"/>
      <c r="AF49" s="433"/>
    </row>
    <row r="50" spans="1:32" s="436" customFormat="1" ht="12.75">
      <c r="A50" s="433"/>
      <c r="B50" s="434"/>
      <c r="C50" s="643" t="s">
        <v>952</v>
      </c>
      <c r="D50" s="783"/>
      <c r="E50" s="826" t="b">
        <v>1</v>
      </c>
      <c r="F50" s="642"/>
      <c r="G50" s="790"/>
      <c r="H50" s="790"/>
      <c r="I50" s="790"/>
      <c r="J50" s="790"/>
      <c r="K50" s="790"/>
      <c r="L50" s="790"/>
      <c r="M50" s="790"/>
      <c r="N50" s="790"/>
      <c r="O50" s="790"/>
      <c r="P50" s="790"/>
      <c r="Q50" s="789"/>
      <c r="R50" s="555"/>
      <c r="S50" s="642"/>
      <c r="T50" s="790"/>
      <c r="U50" s="790"/>
      <c r="V50" s="790"/>
      <c r="W50" s="789"/>
      <c r="X50" s="827">
        <f t="shared" si="1"/>
        <v>0</v>
      </c>
      <c r="Y50" s="558"/>
      <c r="Z50" s="558"/>
      <c r="AA50" s="558"/>
      <c r="AB50" s="558"/>
      <c r="AC50" s="827">
        <f t="shared" si="0"/>
        <v>0</v>
      </c>
      <c r="AD50" s="644"/>
      <c r="AE50" s="434"/>
      <c r="AF50" s="433"/>
    </row>
    <row r="51" spans="1:32" s="436" customFormat="1" ht="12.75">
      <c r="A51" s="433"/>
      <c r="B51" s="434"/>
      <c r="C51" s="643" t="s">
        <v>952</v>
      </c>
      <c r="D51" s="783"/>
      <c r="E51" s="826" t="b">
        <v>1</v>
      </c>
      <c r="F51" s="642"/>
      <c r="G51" s="790"/>
      <c r="H51" s="790"/>
      <c r="I51" s="790"/>
      <c r="J51" s="790"/>
      <c r="K51" s="790"/>
      <c r="L51" s="790"/>
      <c r="M51" s="790"/>
      <c r="N51" s="790"/>
      <c r="O51" s="790"/>
      <c r="P51" s="790"/>
      <c r="Q51" s="789"/>
      <c r="R51" s="555"/>
      <c r="S51" s="642"/>
      <c r="T51" s="790"/>
      <c r="U51" s="790"/>
      <c r="V51" s="790"/>
      <c r="W51" s="789"/>
      <c r="X51" s="827">
        <f t="shared" si="1"/>
        <v>0</v>
      </c>
      <c r="Y51" s="558"/>
      <c r="Z51" s="558"/>
      <c r="AA51" s="558"/>
      <c r="AB51" s="558"/>
      <c r="AC51" s="827">
        <f t="shared" si="0"/>
        <v>0</v>
      </c>
      <c r="AD51" s="644"/>
      <c r="AE51" s="434"/>
      <c r="AF51" s="433"/>
    </row>
    <row r="52" spans="1:32" s="436" customFormat="1" ht="12.75">
      <c r="A52" s="433"/>
      <c r="B52" s="434"/>
      <c r="C52" s="643" t="s">
        <v>952</v>
      </c>
      <c r="D52" s="783"/>
      <c r="E52" s="826" t="b">
        <v>1</v>
      </c>
      <c r="F52" s="642"/>
      <c r="G52" s="790"/>
      <c r="H52" s="790"/>
      <c r="I52" s="790"/>
      <c r="J52" s="790"/>
      <c r="K52" s="790"/>
      <c r="L52" s="790"/>
      <c r="M52" s="790"/>
      <c r="N52" s="790"/>
      <c r="O52" s="790"/>
      <c r="P52" s="790"/>
      <c r="Q52" s="789"/>
      <c r="R52" s="555"/>
      <c r="S52" s="642"/>
      <c r="T52" s="790"/>
      <c r="U52" s="790"/>
      <c r="V52" s="790"/>
      <c r="W52" s="789"/>
      <c r="X52" s="827">
        <f t="shared" si="1"/>
        <v>0</v>
      </c>
      <c r="Y52" s="558"/>
      <c r="Z52" s="558"/>
      <c r="AA52" s="558"/>
      <c r="AB52" s="558"/>
      <c r="AC52" s="827">
        <f t="shared" si="0"/>
        <v>0</v>
      </c>
      <c r="AD52" s="644"/>
      <c r="AE52" s="434"/>
      <c r="AF52" s="433"/>
    </row>
    <row r="53" spans="1:32" s="436" customFormat="1" ht="12.75">
      <c r="A53" s="433"/>
      <c r="B53" s="434"/>
      <c r="C53" s="643" t="s">
        <v>952</v>
      </c>
      <c r="D53" s="783"/>
      <c r="E53" s="826" t="b">
        <v>1</v>
      </c>
      <c r="F53" s="642"/>
      <c r="G53" s="790"/>
      <c r="H53" s="790"/>
      <c r="I53" s="790"/>
      <c r="J53" s="790"/>
      <c r="K53" s="790"/>
      <c r="L53" s="790"/>
      <c r="M53" s="790"/>
      <c r="N53" s="790"/>
      <c r="O53" s="790"/>
      <c r="P53" s="790"/>
      <c r="Q53" s="789"/>
      <c r="R53" s="555"/>
      <c r="S53" s="642"/>
      <c r="T53" s="790"/>
      <c r="U53" s="790"/>
      <c r="V53" s="790"/>
      <c r="W53" s="789"/>
      <c r="X53" s="827">
        <f t="shared" si="1"/>
        <v>0</v>
      </c>
      <c r="Y53" s="558"/>
      <c r="Z53" s="558"/>
      <c r="AA53" s="558"/>
      <c r="AB53" s="558"/>
      <c r="AC53" s="827">
        <f t="shared" si="0"/>
        <v>0</v>
      </c>
      <c r="AD53" s="644"/>
      <c r="AE53" s="434"/>
      <c r="AF53" s="433"/>
    </row>
    <row r="54" spans="1:32" s="436" customFormat="1" ht="12.75">
      <c r="A54" s="433"/>
      <c r="B54" s="434"/>
      <c r="C54" s="643" t="s">
        <v>952</v>
      </c>
      <c r="D54" s="783"/>
      <c r="E54" s="826" t="b">
        <v>1</v>
      </c>
      <c r="F54" s="642"/>
      <c r="G54" s="790"/>
      <c r="H54" s="790"/>
      <c r="I54" s="790"/>
      <c r="J54" s="790"/>
      <c r="K54" s="790"/>
      <c r="L54" s="790"/>
      <c r="M54" s="790"/>
      <c r="N54" s="790"/>
      <c r="O54" s="790"/>
      <c r="P54" s="790"/>
      <c r="Q54" s="789"/>
      <c r="R54" s="555"/>
      <c r="S54" s="642"/>
      <c r="T54" s="790"/>
      <c r="U54" s="790"/>
      <c r="V54" s="790"/>
      <c r="W54" s="789"/>
      <c r="X54" s="827">
        <f t="shared" si="1"/>
        <v>0</v>
      </c>
      <c r="Y54" s="558"/>
      <c r="Z54" s="558"/>
      <c r="AA54" s="558"/>
      <c r="AB54" s="558"/>
      <c r="AC54" s="827">
        <f t="shared" si="0"/>
        <v>0</v>
      </c>
      <c r="AD54" s="644"/>
      <c r="AE54" s="434"/>
      <c r="AF54" s="433"/>
    </row>
    <row r="55" spans="1:32" s="436" customFormat="1" ht="12.75">
      <c r="A55" s="433"/>
      <c r="B55" s="434"/>
      <c r="C55" s="643" t="s">
        <v>952</v>
      </c>
      <c r="D55" s="783"/>
      <c r="E55" s="826" t="b">
        <v>1</v>
      </c>
      <c r="F55" s="642"/>
      <c r="G55" s="790"/>
      <c r="H55" s="790"/>
      <c r="I55" s="790"/>
      <c r="J55" s="790"/>
      <c r="K55" s="790"/>
      <c r="L55" s="790"/>
      <c r="M55" s="790"/>
      <c r="N55" s="790"/>
      <c r="O55" s="790"/>
      <c r="P55" s="790"/>
      <c r="Q55" s="789"/>
      <c r="R55" s="555"/>
      <c r="S55" s="642"/>
      <c r="T55" s="790"/>
      <c r="U55" s="790"/>
      <c r="V55" s="790"/>
      <c r="W55" s="789"/>
      <c r="X55" s="827">
        <f t="shared" si="1"/>
        <v>0</v>
      </c>
      <c r="Y55" s="558"/>
      <c r="Z55" s="558"/>
      <c r="AA55" s="558"/>
      <c r="AB55" s="558"/>
      <c r="AC55" s="827">
        <f t="shared" si="0"/>
        <v>0</v>
      </c>
      <c r="AD55" s="644"/>
      <c r="AE55" s="434"/>
      <c r="AF55" s="433"/>
    </row>
    <row r="56" spans="1:32" s="436" customFormat="1" ht="12.75">
      <c r="A56" s="433"/>
      <c r="B56" s="434"/>
      <c r="C56" s="643" t="s">
        <v>952</v>
      </c>
      <c r="D56" s="783"/>
      <c r="E56" s="826" t="b">
        <v>1</v>
      </c>
      <c r="F56" s="642"/>
      <c r="G56" s="790"/>
      <c r="H56" s="790"/>
      <c r="I56" s="790"/>
      <c r="J56" s="790"/>
      <c r="K56" s="790"/>
      <c r="L56" s="790"/>
      <c r="M56" s="790"/>
      <c r="N56" s="790"/>
      <c r="O56" s="790"/>
      <c r="P56" s="790"/>
      <c r="Q56" s="789"/>
      <c r="R56" s="555"/>
      <c r="S56" s="642"/>
      <c r="T56" s="790"/>
      <c r="U56" s="790"/>
      <c r="V56" s="790"/>
      <c r="W56" s="789"/>
      <c r="X56" s="827">
        <f t="shared" si="1"/>
        <v>0</v>
      </c>
      <c r="Y56" s="558"/>
      <c r="Z56" s="558"/>
      <c r="AA56" s="558"/>
      <c r="AB56" s="558"/>
      <c r="AC56" s="827">
        <f t="shared" si="0"/>
        <v>0</v>
      </c>
      <c r="AD56" s="644"/>
      <c r="AE56" s="434"/>
      <c r="AF56" s="433"/>
    </row>
    <row r="57" spans="1:32" s="436" customFormat="1" ht="12.75">
      <c r="A57" s="433"/>
      <c r="B57" s="434"/>
      <c r="C57" s="643" t="s">
        <v>952</v>
      </c>
      <c r="D57" s="783"/>
      <c r="E57" s="826" t="b">
        <v>1</v>
      </c>
      <c r="F57" s="642"/>
      <c r="G57" s="790"/>
      <c r="H57" s="790"/>
      <c r="I57" s="790"/>
      <c r="J57" s="790"/>
      <c r="K57" s="790"/>
      <c r="L57" s="790"/>
      <c r="M57" s="790"/>
      <c r="N57" s="790"/>
      <c r="O57" s="790"/>
      <c r="P57" s="790"/>
      <c r="Q57" s="789"/>
      <c r="R57" s="555"/>
      <c r="S57" s="642"/>
      <c r="T57" s="790"/>
      <c r="U57" s="790"/>
      <c r="V57" s="790"/>
      <c r="W57" s="789"/>
      <c r="X57" s="827">
        <f t="shared" si="1"/>
        <v>0</v>
      </c>
      <c r="Y57" s="558"/>
      <c r="Z57" s="558"/>
      <c r="AA57" s="558"/>
      <c r="AB57" s="558"/>
      <c r="AC57" s="827">
        <f t="shared" si="0"/>
        <v>0</v>
      </c>
      <c r="AD57" s="644"/>
      <c r="AE57" s="434"/>
      <c r="AF57" s="433"/>
    </row>
    <row r="58" spans="1:32" s="436" customFormat="1" ht="12.75">
      <c r="A58" s="433"/>
      <c r="B58" s="434"/>
      <c r="C58" s="643" t="s">
        <v>952</v>
      </c>
      <c r="D58" s="783"/>
      <c r="E58" s="826" t="b">
        <v>1</v>
      </c>
      <c r="F58" s="642"/>
      <c r="G58" s="790"/>
      <c r="H58" s="790"/>
      <c r="I58" s="790"/>
      <c r="J58" s="790"/>
      <c r="K58" s="790"/>
      <c r="L58" s="790"/>
      <c r="M58" s="790"/>
      <c r="N58" s="790"/>
      <c r="O58" s="790"/>
      <c r="P58" s="790"/>
      <c r="Q58" s="789"/>
      <c r="R58" s="555"/>
      <c r="S58" s="642"/>
      <c r="T58" s="790"/>
      <c r="U58" s="790"/>
      <c r="V58" s="790"/>
      <c r="W58" s="789"/>
      <c r="X58" s="827">
        <f t="shared" si="1"/>
        <v>0</v>
      </c>
      <c r="Y58" s="558"/>
      <c r="Z58" s="558"/>
      <c r="AA58" s="558"/>
      <c r="AB58" s="558"/>
      <c r="AC58" s="827">
        <f t="shared" si="0"/>
        <v>0</v>
      </c>
      <c r="AD58" s="644"/>
      <c r="AE58" s="434"/>
      <c r="AF58" s="433"/>
    </row>
    <row r="59" spans="1:32" s="436" customFormat="1" ht="12.75">
      <c r="A59" s="433"/>
      <c r="B59" s="434"/>
      <c r="C59" s="643" t="s">
        <v>952</v>
      </c>
      <c r="D59" s="783"/>
      <c r="E59" s="826" t="b">
        <v>1</v>
      </c>
      <c r="F59" s="642"/>
      <c r="G59" s="790"/>
      <c r="H59" s="790"/>
      <c r="I59" s="790"/>
      <c r="J59" s="790"/>
      <c r="K59" s="790"/>
      <c r="L59" s="790"/>
      <c r="M59" s="790"/>
      <c r="N59" s="790"/>
      <c r="O59" s="790"/>
      <c r="P59" s="790"/>
      <c r="Q59" s="789"/>
      <c r="R59" s="555"/>
      <c r="S59" s="642"/>
      <c r="T59" s="790"/>
      <c r="U59" s="790"/>
      <c r="V59" s="790"/>
      <c r="W59" s="789"/>
      <c r="X59" s="827">
        <f t="shared" si="1"/>
        <v>0</v>
      </c>
      <c r="Y59" s="558"/>
      <c r="Z59" s="558"/>
      <c r="AA59" s="558"/>
      <c r="AB59" s="558"/>
      <c r="AC59" s="827">
        <f t="shared" si="0"/>
        <v>0</v>
      </c>
      <c r="AD59" s="644"/>
      <c r="AE59" s="434"/>
      <c r="AF59" s="433"/>
    </row>
    <row r="60" spans="1:32" s="436" customFormat="1" ht="12.75">
      <c r="A60" s="433"/>
      <c r="B60" s="434"/>
      <c r="C60" s="643" t="s">
        <v>952</v>
      </c>
      <c r="D60" s="783"/>
      <c r="E60" s="826" t="b">
        <v>1</v>
      </c>
      <c r="F60" s="642"/>
      <c r="G60" s="790"/>
      <c r="H60" s="790"/>
      <c r="I60" s="790"/>
      <c r="J60" s="790"/>
      <c r="K60" s="790"/>
      <c r="L60" s="790"/>
      <c r="M60" s="790"/>
      <c r="N60" s="790"/>
      <c r="O60" s="790"/>
      <c r="P60" s="790"/>
      <c r="Q60" s="789"/>
      <c r="R60" s="555"/>
      <c r="S60" s="642"/>
      <c r="T60" s="790"/>
      <c r="U60" s="790"/>
      <c r="V60" s="790"/>
      <c r="W60" s="789"/>
      <c r="X60" s="827">
        <f t="shared" si="1"/>
        <v>0</v>
      </c>
      <c r="Y60" s="558"/>
      <c r="Z60" s="558"/>
      <c r="AA60" s="558"/>
      <c r="AB60" s="558"/>
      <c r="AC60" s="827">
        <f t="shared" si="0"/>
        <v>0</v>
      </c>
      <c r="AD60" s="644"/>
      <c r="AE60" s="434"/>
      <c r="AF60" s="433"/>
    </row>
    <row r="61" spans="1:32" s="436" customFormat="1" ht="12.75">
      <c r="A61" s="433"/>
      <c r="B61" s="434"/>
      <c r="C61" s="643" t="s">
        <v>952</v>
      </c>
      <c r="D61" s="783"/>
      <c r="E61" s="826" t="b">
        <v>1</v>
      </c>
      <c r="F61" s="642"/>
      <c r="G61" s="790"/>
      <c r="H61" s="790"/>
      <c r="I61" s="790"/>
      <c r="J61" s="790"/>
      <c r="K61" s="790"/>
      <c r="L61" s="790"/>
      <c r="M61" s="790"/>
      <c r="N61" s="790"/>
      <c r="O61" s="790"/>
      <c r="P61" s="790"/>
      <c r="Q61" s="789"/>
      <c r="R61" s="555"/>
      <c r="S61" s="642"/>
      <c r="T61" s="790"/>
      <c r="U61" s="790"/>
      <c r="V61" s="790"/>
      <c r="W61" s="789"/>
      <c r="X61" s="827">
        <f t="shared" si="1"/>
        <v>0</v>
      </c>
      <c r="Y61" s="558"/>
      <c r="Z61" s="558"/>
      <c r="AA61" s="558"/>
      <c r="AB61" s="558"/>
      <c r="AC61" s="827">
        <f t="shared" si="0"/>
        <v>0</v>
      </c>
      <c r="AD61" s="644"/>
      <c r="AE61" s="434"/>
      <c r="AF61" s="433"/>
    </row>
    <row r="62" spans="1:32" s="436" customFormat="1" ht="12.75">
      <c r="A62" s="433"/>
      <c r="B62" s="434"/>
      <c r="C62" s="643" t="s">
        <v>952</v>
      </c>
      <c r="D62" s="783"/>
      <c r="E62" s="826" t="b">
        <v>1</v>
      </c>
      <c r="F62" s="642"/>
      <c r="G62" s="790"/>
      <c r="H62" s="790"/>
      <c r="I62" s="790"/>
      <c r="J62" s="790"/>
      <c r="K62" s="790"/>
      <c r="L62" s="790"/>
      <c r="M62" s="790"/>
      <c r="N62" s="790"/>
      <c r="O62" s="790"/>
      <c r="P62" s="790"/>
      <c r="Q62" s="789"/>
      <c r="R62" s="555"/>
      <c r="S62" s="642"/>
      <c r="T62" s="790"/>
      <c r="U62" s="790"/>
      <c r="V62" s="790"/>
      <c r="W62" s="789"/>
      <c r="X62" s="827">
        <f t="shared" si="1"/>
        <v>0</v>
      </c>
      <c r="Y62" s="558"/>
      <c r="Z62" s="558"/>
      <c r="AA62" s="558"/>
      <c r="AB62" s="558"/>
      <c r="AC62" s="827">
        <f t="shared" si="0"/>
        <v>0</v>
      </c>
      <c r="AD62" s="644"/>
      <c r="AE62" s="434"/>
      <c r="AF62" s="433"/>
    </row>
    <row r="63" spans="1:32" s="436" customFormat="1" ht="12.75">
      <c r="A63" s="433"/>
      <c r="B63" s="434"/>
      <c r="C63" s="643" t="s">
        <v>952</v>
      </c>
      <c r="D63" s="783"/>
      <c r="E63" s="826" t="b">
        <v>1</v>
      </c>
      <c r="F63" s="642"/>
      <c r="G63" s="790"/>
      <c r="H63" s="790"/>
      <c r="I63" s="790"/>
      <c r="J63" s="790"/>
      <c r="K63" s="790"/>
      <c r="L63" s="790"/>
      <c r="M63" s="790"/>
      <c r="N63" s="790"/>
      <c r="O63" s="790"/>
      <c r="P63" s="790"/>
      <c r="Q63" s="789"/>
      <c r="R63" s="555"/>
      <c r="S63" s="642"/>
      <c r="T63" s="790"/>
      <c r="U63" s="790"/>
      <c r="V63" s="790"/>
      <c r="W63" s="789"/>
      <c r="X63" s="827">
        <f t="shared" si="1"/>
        <v>0</v>
      </c>
      <c r="Y63" s="558"/>
      <c r="Z63" s="558"/>
      <c r="AA63" s="558"/>
      <c r="AB63" s="558"/>
      <c r="AC63" s="827">
        <f t="shared" si="0"/>
        <v>0</v>
      </c>
      <c r="AD63" s="644"/>
      <c r="AE63" s="434"/>
      <c r="AF63" s="433"/>
    </row>
    <row r="64" spans="1:32" s="436" customFormat="1" ht="12.75">
      <c r="A64" s="433"/>
      <c r="B64" s="434"/>
      <c r="C64" s="643" t="s">
        <v>952</v>
      </c>
      <c r="D64" s="783"/>
      <c r="E64" s="826" t="b">
        <v>1</v>
      </c>
      <c r="F64" s="642"/>
      <c r="G64" s="790"/>
      <c r="H64" s="790"/>
      <c r="I64" s="790"/>
      <c r="J64" s="790"/>
      <c r="K64" s="790"/>
      <c r="L64" s="790"/>
      <c r="M64" s="790"/>
      <c r="N64" s="790"/>
      <c r="O64" s="790"/>
      <c r="P64" s="790"/>
      <c r="Q64" s="789"/>
      <c r="R64" s="555"/>
      <c r="S64" s="642"/>
      <c r="T64" s="790"/>
      <c r="U64" s="790"/>
      <c r="V64" s="790"/>
      <c r="W64" s="789"/>
      <c r="X64" s="827">
        <f t="shared" si="1"/>
        <v>0</v>
      </c>
      <c r="Y64" s="558"/>
      <c r="Z64" s="558"/>
      <c r="AA64" s="558"/>
      <c r="AB64" s="558"/>
      <c r="AC64" s="827">
        <f t="shared" si="0"/>
        <v>0</v>
      </c>
      <c r="AD64" s="644"/>
      <c r="AE64" s="434"/>
      <c r="AF64" s="433"/>
    </row>
    <row r="65" spans="1:32" s="436" customFormat="1" ht="12.75">
      <c r="A65" s="433"/>
      <c r="B65" s="434"/>
      <c r="C65" s="643" t="s">
        <v>952</v>
      </c>
      <c r="D65" s="783"/>
      <c r="E65" s="826" t="b">
        <v>1</v>
      </c>
      <c r="F65" s="642"/>
      <c r="G65" s="790"/>
      <c r="H65" s="790"/>
      <c r="I65" s="790"/>
      <c r="J65" s="790"/>
      <c r="K65" s="790"/>
      <c r="L65" s="790"/>
      <c r="M65" s="790"/>
      <c r="N65" s="790"/>
      <c r="O65" s="790"/>
      <c r="P65" s="790"/>
      <c r="Q65" s="789"/>
      <c r="R65" s="555"/>
      <c r="S65" s="642"/>
      <c r="T65" s="790"/>
      <c r="U65" s="790"/>
      <c r="V65" s="790"/>
      <c r="W65" s="789"/>
      <c r="X65" s="827">
        <f t="shared" si="1"/>
        <v>0</v>
      </c>
      <c r="Y65" s="558"/>
      <c r="Z65" s="558"/>
      <c r="AA65" s="558"/>
      <c r="AB65" s="558"/>
      <c r="AC65" s="827">
        <f t="shared" si="0"/>
        <v>0</v>
      </c>
      <c r="AD65" s="644"/>
      <c r="AE65" s="434"/>
      <c r="AF65" s="433"/>
    </row>
    <row r="66" spans="1:32" s="436" customFormat="1" ht="12.75">
      <c r="A66" s="433"/>
      <c r="B66" s="434"/>
      <c r="C66" s="643" t="s">
        <v>952</v>
      </c>
      <c r="D66" s="783"/>
      <c r="E66" s="826" t="b">
        <v>1</v>
      </c>
      <c r="F66" s="642"/>
      <c r="G66" s="790"/>
      <c r="H66" s="790"/>
      <c r="I66" s="790"/>
      <c r="J66" s="790"/>
      <c r="K66" s="790"/>
      <c r="L66" s="790"/>
      <c r="M66" s="790"/>
      <c r="N66" s="790"/>
      <c r="O66" s="790"/>
      <c r="P66" s="790"/>
      <c r="Q66" s="789"/>
      <c r="R66" s="555"/>
      <c r="S66" s="642"/>
      <c r="T66" s="790"/>
      <c r="U66" s="790"/>
      <c r="V66" s="790"/>
      <c r="W66" s="789"/>
      <c r="X66" s="827">
        <f t="shared" si="1"/>
        <v>0</v>
      </c>
      <c r="Y66" s="558"/>
      <c r="Z66" s="558"/>
      <c r="AA66" s="558"/>
      <c r="AB66" s="558"/>
      <c r="AC66" s="827">
        <f t="shared" si="0"/>
        <v>0</v>
      </c>
      <c r="AD66" s="644"/>
      <c r="AE66" s="434"/>
      <c r="AF66" s="433"/>
    </row>
    <row r="67" spans="1:32" s="436" customFormat="1" ht="12.75">
      <c r="A67" s="433"/>
      <c r="B67" s="434"/>
      <c r="C67" s="643" t="s">
        <v>952</v>
      </c>
      <c r="D67" s="783"/>
      <c r="E67" s="826" t="b">
        <v>1</v>
      </c>
      <c r="F67" s="642"/>
      <c r="G67" s="790"/>
      <c r="H67" s="790"/>
      <c r="I67" s="790"/>
      <c r="J67" s="790"/>
      <c r="K67" s="790"/>
      <c r="L67" s="790"/>
      <c r="M67" s="790"/>
      <c r="N67" s="790"/>
      <c r="O67" s="790"/>
      <c r="P67" s="790"/>
      <c r="Q67" s="789"/>
      <c r="R67" s="555"/>
      <c r="S67" s="642"/>
      <c r="T67" s="790"/>
      <c r="U67" s="790"/>
      <c r="V67" s="790"/>
      <c r="W67" s="789"/>
      <c r="X67" s="827">
        <f t="shared" si="1"/>
        <v>0</v>
      </c>
      <c r="Y67" s="558"/>
      <c r="Z67" s="558"/>
      <c r="AA67" s="558"/>
      <c r="AB67" s="558"/>
      <c r="AC67" s="827">
        <f t="shared" si="0"/>
        <v>0</v>
      </c>
      <c r="AD67" s="644"/>
      <c r="AE67" s="434"/>
      <c r="AF67" s="433"/>
    </row>
    <row r="68" spans="1:32" s="436" customFormat="1" ht="12.75">
      <c r="A68" s="433"/>
      <c r="B68" s="434"/>
      <c r="C68" s="643" t="s">
        <v>952</v>
      </c>
      <c r="D68" s="783"/>
      <c r="E68" s="826" t="b">
        <v>1</v>
      </c>
      <c r="F68" s="642"/>
      <c r="G68" s="790"/>
      <c r="H68" s="790"/>
      <c r="I68" s="790"/>
      <c r="J68" s="790"/>
      <c r="K68" s="790"/>
      <c r="L68" s="790"/>
      <c r="M68" s="790"/>
      <c r="N68" s="790"/>
      <c r="O68" s="790"/>
      <c r="P68" s="790"/>
      <c r="Q68" s="789"/>
      <c r="R68" s="555"/>
      <c r="S68" s="642"/>
      <c r="T68" s="790"/>
      <c r="U68" s="790"/>
      <c r="V68" s="790"/>
      <c r="W68" s="789"/>
      <c r="X68" s="827">
        <f t="shared" si="1"/>
        <v>0</v>
      </c>
      <c r="Y68" s="558"/>
      <c r="Z68" s="558"/>
      <c r="AA68" s="558"/>
      <c r="AB68" s="558"/>
      <c r="AC68" s="827">
        <f t="shared" si="0"/>
        <v>0</v>
      </c>
      <c r="AD68" s="644"/>
      <c r="AE68" s="434"/>
      <c r="AF68" s="433"/>
    </row>
    <row r="69" spans="1:32" s="436" customFormat="1" ht="12.75">
      <c r="A69" s="433"/>
      <c r="B69" s="434"/>
      <c r="C69" s="643" t="s">
        <v>952</v>
      </c>
      <c r="D69" s="1374"/>
      <c r="E69" s="826" t="b">
        <v>1</v>
      </c>
      <c r="F69" s="642"/>
      <c r="G69" s="790"/>
      <c r="H69" s="790"/>
      <c r="I69" s="790"/>
      <c r="J69" s="790"/>
      <c r="K69" s="790"/>
      <c r="L69" s="790"/>
      <c r="M69" s="790"/>
      <c r="N69" s="790"/>
      <c r="O69" s="790"/>
      <c r="P69" s="790"/>
      <c r="Q69" s="789"/>
      <c r="R69" s="555"/>
      <c r="S69" s="642"/>
      <c r="T69" s="790"/>
      <c r="U69" s="790"/>
      <c r="V69" s="790"/>
      <c r="W69" s="789"/>
      <c r="X69" s="827">
        <f t="shared" si="1"/>
        <v>0</v>
      </c>
      <c r="Y69" s="558"/>
      <c r="Z69" s="558"/>
      <c r="AA69" s="558"/>
      <c r="AB69" s="558"/>
      <c r="AC69" s="827">
        <f t="shared" si="0"/>
        <v>0</v>
      </c>
      <c r="AD69" s="644"/>
      <c r="AE69" s="434"/>
      <c r="AF69" s="433"/>
    </row>
    <row r="70" spans="1:32" ht="15">
      <c r="A70" s="396"/>
      <c r="B70" s="36"/>
      <c r="C70" s="1375" t="s">
        <v>746</v>
      </c>
      <c r="D70" s="1376"/>
      <c r="E70" s="1377"/>
      <c r="F70" s="1378">
        <f>SUMIF($E$18:$E$69,TRUE,F18:F69)</f>
        <v>0</v>
      </c>
      <c r="G70" s="1379">
        <f aca="true" t="shared" si="2" ref="G70:AC70">SUMIF($E$18:$E$69,TRUE,G18:G69)</f>
        <v>0</v>
      </c>
      <c r="H70" s="1379">
        <f t="shared" si="2"/>
        <v>0</v>
      </c>
      <c r="I70" s="1379">
        <f t="shared" si="2"/>
        <v>0</v>
      </c>
      <c r="J70" s="1379">
        <f t="shared" si="2"/>
        <v>0</v>
      </c>
      <c r="K70" s="1379">
        <f t="shared" si="2"/>
        <v>0</v>
      </c>
      <c r="L70" s="1379">
        <f t="shared" si="2"/>
        <v>0</v>
      </c>
      <c r="M70" s="1379">
        <f t="shared" si="2"/>
        <v>0</v>
      </c>
      <c r="N70" s="1379">
        <f t="shared" si="2"/>
        <v>0</v>
      </c>
      <c r="O70" s="1379">
        <f t="shared" si="2"/>
        <v>0</v>
      </c>
      <c r="P70" s="1379">
        <f t="shared" si="2"/>
        <v>0</v>
      </c>
      <c r="Q70" s="1380">
        <f t="shared" si="2"/>
        <v>0</v>
      </c>
      <c r="R70" s="1381">
        <f t="shared" si="2"/>
        <v>0</v>
      </c>
      <c r="S70" s="1378">
        <f t="shared" si="2"/>
        <v>0</v>
      </c>
      <c r="T70" s="1379">
        <f t="shared" si="2"/>
        <v>0</v>
      </c>
      <c r="U70" s="1379">
        <f t="shared" si="2"/>
        <v>0</v>
      </c>
      <c r="V70" s="1379">
        <f t="shared" si="2"/>
        <v>0</v>
      </c>
      <c r="W70" s="1380">
        <f t="shared" si="2"/>
        <v>0</v>
      </c>
      <c r="X70" s="1380">
        <f>SUMIF($E$18:$E$69,TRUE,X18:X69)</f>
        <v>0</v>
      </c>
      <c r="Y70" s="1379">
        <f t="shared" si="2"/>
        <v>0</v>
      </c>
      <c r="Z70" s="1379">
        <f t="shared" si="2"/>
        <v>0</v>
      </c>
      <c r="AA70" s="1379">
        <f t="shared" si="2"/>
        <v>0</v>
      </c>
      <c r="AB70" s="1379">
        <f t="shared" si="2"/>
        <v>0</v>
      </c>
      <c r="AC70" s="1380">
        <f t="shared" si="2"/>
        <v>0</v>
      </c>
      <c r="AD70" s="609"/>
      <c r="AE70" s="36"/>
      <c r="AF70" s="396"/>
    </row>
    <row r="71" spans="1:32" s="406" customFormat="1" ht="12.75">
      <c r="A71" s="399"/>
      <c r="B71" s="400"/>
      <c r="C71" s="1382" t="s">
        <v>953</v>
      </c>
      <c r="D71" s="1383"/>
      <c r="E71" s="1384"/>
      <c r="F71" s="1385">
        <f>SUM(F18:F69)</f>
        <v>0</v>
      </c>
      <c r="G71" s="1385">
        <f aca="true" t="shared" si="3" ref="G71:AC71">SUM(G18:G69)</f>
        <v>0</v>
      </c>
      <c r="H71" s="1385">
        <f t="shared" si="3"/>
        <v>0</v>
      </c>
      <c r="I71" s="1385">
        <f t="shared" si="3"/>
        <v>0</v>
      </c>
      <c r="J71" s="1385">
        <f t="shared" si="3"/>
        <v>0</v>
      </c>
      <c r="K71" s="1385">
        <f t="shared" si="3"/>
        <v>0</v>
      </c>
      <c r="L71" s="1385">
        <f t="shared" si="3"/>
        <v>0</v>
      </c>
      <c r="M71" s="1385">
        <f t="shared" si="3"/>
        <v>0</v>
      </c>
      <c r="N71" s="1385">
        <f t="shared" si="3"/>
        <v>0</v>
      </c>
      <c r="O71" s="1385">
        <f t="shared" si="3"/>
        <v>0</v>
      </c>
      <c r="P71" s="1385">
        <f t="shared" si="3"/>
        <v>0</v>
      </c>
      <c r="Q71" s="1386">
        <f t="shared" si="3"/>
        <v>0</v>
      </c>
      <c r="R71" s="1387">
        <f t="shared" si="3"/>
        <v>0</v>
      </c>
      <c r="S71" s="1388">
        <f t="shared" si="3"/>
        <v>0</v>
      </c>
      <c r="T71" s="1385">
        <f t="shared" si="3"/>
        <v>0</v>
      </c>
      <c r="U71" s="1385">
        <f t="shared" si="3"/>
        <v>0</v>
      </c>
      <c r="V71" s="1385">
        <f t="shared" si="3"/>
        <v>0</v>
      </c>
      <c r="W71" s="1386">
        <f t="shared" si="3"/>
        <v>0</v>
      </c>
      <c r="X71" s="1386">
        <f>SUM(X18:X69)</f>
        <v>0</v>
      </c>
      <c r="Y71" s="1389">
        <f t="shared" si="3"/>
        <v>0</v>
      </c>
      <c r="Z71" s="1385">
        <f t="shared" si="3"/>
        <v>0</v>
      </c>
      <c r="AA71" s="1385">
        <f t="shared" si="3"/>
        <v>0</v>
      </c>
      <c r="AB71" s="1385">
        <f t="shared" si="3"/>
        <v>0</v>
      </c>
      <c r="AC71" s="1386">
        <f t="shared" si="3"/>
        <v>0</v>
      </c>
      <c r="AD71" s="568"/>
      <c r="AE71" s="400"/>
      <c r="AF71" s="399"/>
    </row>
    <row r="72" spans="1:32" s="406" customFormat="1" ht="12.75">
      <c r="A72" s="399"/>
      <c r="B72" s="400"/>
      <c r="C72" s="548" t="s">
        <v>833</v>
      </c>
      <c r="D72" s="778"/>
      <c r="E72" s="821"/>
      <c r="F72" s="638"/>
      <c r="G72" s="822"/>
      <c r="H72" s="822"/>
      <c r="I72" s="822"/>
      <c r="J72" s="822"/>
      <c r="K72" s="822"/>
      <c r="L72" s="822"/>
      <c r="M72" s="822"/>
      <c r="N72" s="822"/>
      <c r="O72" s="822"/>
      <c r="P72" s="822"/>
      <c r="Q72" s="823"/>
      <c r="R72" s="639"/>
      <c r="S72" s="640"/>
      <c r="T72" s="822"/>
      <c r="U72" s="822"/>
      <c r="V72" s="822"/>
      <c r="W72" s="823"/>
      <c r="X72" s="825"/>
      <c r="Y72" s="641"/>
      <c r="Z72" s="824"/>
      <c r="AA72" s="824"/>
      <c r="AB72" s="824"/>
      <c r="AC72" s="825"/>
      <c r="AD72" s="552"/>
      <c r="AE72" s="400"/>
      <c r="AF72" s="399"/>
    </row>
    <row r="73" spans="1:32" s="436" customFormat="1" ht="12.75">
      <c r="A73" s="433"/>
      <c r="B73" s="434"/>
      <c r="C73" s="553" t="s">
        <v>879</v>
      </c>
      <c r="D73" s="783"/>
      <c r="E73" s="828"/>
      <c r="F73" s="642"/>
      <c r="G73" s="788"/>
      <c r="H73" s="788"/>
      <c r="I73" s="788"/>
      <c r="J73" s="788"/>
      <c r="K73" s="788"/>
      <c r="L73" s="788"/>
      <c r="M73" s="788"/>
      <c r="N73" s="788"/>
      <c r="O73" s="788"/>
      <c r="P73" s="788"/>
      <c r="Q73" s="829"/>
      <c r="R73" s="645"/>
      <c r="S73" s="556"/>
      <c r="T73" s="788"/>
      <c r="U73" s="788"/>
      <c r="V73" s="788"/>
      <c r="W73" s="829"/>
      <c r="X73" s="791"/>
      <c r="Y73" s="558"/>
      <c r="Z73" s="790"/>
      <c r="AA73" s="790"/>
      <c r="AB73" s="790"/>
      <c r="AC73" s="791"/>
      <c r="AD73" s="557"/>
      <c r="AE73" s="434"/>
      <c r="AF73" s="433"/>
    </row>
    <row r="74" spans="1:32" s="436" customFormat="1" ht="12.75">
      <c r="A74" s="433"/>
      <c r="B74" s="434"/>
      <c r="C74" s="559" t="s">
        <v>952</v>
      </c>
      <c r="D74" s="783"/>
      <c r="E74" s="826" t="b">
        <v>1</v>
      </c>
      <c r="F74" s="642"/>
      <c r="G74" s="790"/>
      <c r="H74" s="790"/>
      <c r="I74" s="790"/>
      <c r="J74" s="790"/>
      <c r="K74" s="790"/>
      <c r="L74" s="790"/>
      <c r="M74" s="790"/>
      <c r="N74" s="790"/>
      <c r="O74" s="790"/>
      <c r="P74" s="790"/>
      <c r="Q74" s="789"/>
      <c r="R74" s="555"/>
      <c r="S74" s="642"/>
      <c r="T74" s="790"/>
      <c r="U74" s="790"/>
      <c r="V74" s="790"/>
      <c r="W74" s="789"/>
      <c r="X74" s="827">
        <f aca="true" t="shared" si="4" ref="X74:X94">SUM(I74:L74)</f>
        <v>0</v>
      </c>
      <c r="Y74" s="558"/>
      <c r="Z74" s="558"/>
      <c r="AA74" s="558"/>
      <c r="AB74" s="558"/>
      <c r="AC74" s="827">
        <f aca="true" t="shared" si="5" ref="AC74:AC117">+X74+Y74+Z74-AA74-AB74</f>
        <v>0</v>
      </c>
      <c r="AD74" s="644"/>
      <c r="AE74" s="434"/>
      <c r="AF74" s="433"/>
    </row>
    <row r="75" spans="1:32" s="436" customFormat="1" ht="12.75">
      <c r="A75" s="433"/>
      <c r="B75" s="434"/>
      <c r="C75" s="559" t="s">
        <v>952</v>
      </c>
      <c r="D75" s="783"/>
      <c r="E75" s="826" t="b">
        <v>1</v>
      </c>
      <c r="F75" s="642"/>
      <c r="G75" s="790"/>
      <c r="H75" s="790"/>
      <c r="I75" s="790"/>
      <c r="J75" s="790"/>
      <c r="K75" s="790"/>
      <c r="L75" s="790"/>
      <c r="M75" s="790"/>
      <c r="N75" s="790"/>
      <c r="O75" s="790"/>
      <c r="P75" s="790"/>
      <c r="Q75" s="789"/>
      <c r="R75" s="555"/>
      <c r="S75" s="642"/>
      <c r="T75" s="790"/>
      <c r="U75" s="790"/>
      <c r="V75" s="790"/>
      <c r="W75" s="789"/>
      <c r="X75" s="827">
        <f t="shared" si="4"/>
        <v>0</v>
      </c>
      <c r="Y75" s="558"/>
      <c r="Z75" s="558"/>
      <c r="AA75" s="558"/>
      <c r="AB75" s="558"/>
      <c r="AC75" s="827">
        <f t="shared" si="5"/>
        <v>0</v>
      </c>
      <c r="AD75" s="644"/>
      <c r="AE75" s="434"/>
      <c r="AF75" s="433"/>
    </row>
    <row r="76" spans="1:32" s="436" customFormat="1" ht="12.75">
      <c r="A76" s="433"/>
      <c r="B76" s="434"/>
      <c r="C76" s="559" t="s">
        <v>952</v>
      </c>
      <c r="D76" s="783"/>
      <c r="E76" s="826" t="b">
        <v>1</v>
      </c>
      <c r="F76" s="642"/>
      <c r="G76" s="790"/>
      <c r="H76" s="790"/>
      <c r="I76" s="790"/>
      <c r="J76" s="790"/>
      <c r="K76" s="790"/>
      <c r="L76" s="790"/>
      <c r="M76" s="790"/>
      <c r="N76" s="790"/>
      <c r="O76" s="790"/>
      <c r="P76" s="790"/>
      <c r="Q76" s="789"/>
      <c r="R76" s="555"/>
      <c r="S76" s="642"/>
      <c r="T76" s="790"/>
      <c r="U76" s="790"/>
      <c r="V76" s="790"/>
      <c r="W76" s="789"/>
      <c r="X76" s="827">
        <f t="shared" si="4"/>
        <v>0</v>
      </c>
      <c r="Y76" s="558"/>
      <c r="Z76" s="558"/>
      <c r="AA76" s="558"/>
      <c r="AB76" s="558"/>
      <c r="AC76" s="827">
        <f t="shared" si="5"/>
        <v>0</v>
      </c>
      <c r="AD76" s="644"/>
      <c r="AE76" s="434"/>
      <c r="AF76" s="433"/>
    </row>
    <row r="77" spans="1:32" s="436" customFormat="1" ht="12.75">
      <c r="A77" s="433"/>
      <c r="B77" s="434"/>
      <c r="C77" s="559" t="s">
        <v>952</v>
      </c>
      <c r="D77" s="783"/>
      <c r="E77" s="826" t="b">
        <v>1</v>
      </c>
      <c r="F77" s="642"/>
      <c r="G77" s="790"/>
      <c r="H77" s="790"/>
      <c r="I77" s="790"/>
      <c r="J77" s="790"/>
      <c r="K77" s="790"/>
      <c r="L77" s="790"/>
      <c r="M77" s="790"/>
      <c r="N77" s="790"/>
      <c r="O77" s="790"/>
      <c r="P77" s="790"/>
      <c r="Q77" s="789"/>
      <c r="R77" s="555"/>
      <c r="S77" s="642"/>
      <c r="T77" s="790"/>
      <c r="U77" s="790"/>
      <c r="V77" s="790"/>
      <c r="W77" s="789"/>
      <c r="X77" s="827">
        <f t="shared" si="4"/>
        <v>0</v>
      </c>
      <c r="Y77" s="558"/>
      <c r="Z77" s="558"/>
      <c r="AA77" s="558"/>
      <c r="AB77" s="558"/>
      <c r="AC77" s="827">
        <f t="shared" si="5"/>
        <v>0</v>
      </c>
      <c r="AD77" s="644"/>
      <c r="AE77" s="434"/>
      <c r="AF77" s="433"/>
    </row>
    <row r="78" spans="1:32" s="436" customFormat="1" ht="12.75">
      <c r="A78" s="433"/>
      <c r="B78" s="434"/>
      <c r="C78" s="559" t="s">
        <v>952</v>
      </c>
      <c r="D78" s="783"/>
      <c r="E78" s="826" t="b">
        <v>1</v>
      </c>
      <c r="F78" s="642"/>
      <c r="G78" s="790"/>
      <c r="H78" s="790"/>
      <c r="I78" s="790"/>
      <c r="J78" s="790"/>
      <c r="K78" s="790"/>
      <c r="L78" s="790"/>
      <c r="M78" s="790"/>
      <c r="N78" s="790"/>
      <c r="O78" s="790"/>
      <c r="P78" s="790"/>
      <c r="Q78" s="789"/>
      <c r="R78" s="555"/>
      <c r="S78" s="642"/>
      <c r="T78" s="790"/>
      <c r="U78" s="790"/>
      <c r="V78" s="790"/>
      <c r="W78" s="789"/>
      <c r="X78" s="827">
        <f t="shared" si="4"/>
        <v>0</v>
      </c>
      <c r="Y78" s="558"/>
      <c r="Z78" s="558"/>
      <c r="AA78" s="558"/>
      <c r="AB78" s="558"/>
      <c r="AC78" s="827">
        <f t="shared" si="5"/>
        <v>0</v>
      </c>
      <c r="AD78" s="644"/>
      <c r="AE78" s="434"/>
      <c r="AF78" s="433"/>
    </row>
    <row r="79" spans="1:32" s="436" customFormat="1" ht="12.75">
      <c r="A79" s="433"/>
      <c r="B79" s="434"/>
      <c r="C79" s="559" t="s">
        <v>952</v>
      </c>
      <c r="D79" s="783"/>
      <c r="E79" s="826" t="b">
        <v>1</v>
      </c>
      <c r="F79" s="642"/>
      <c r="G79" s="790"/>
      <c r="H79" s="790"/>
      <c r="I79" s="790"/>
      <c r="J79" s="790"/>
      <c r="K79" s="790"/>
      <c r="L79" s="790"/>
      <c r="M79" s="790"/>
      <c r="N79" s="790"/>
      <c r="O79" s="790"/>
      <c r="P79" s="790"/>
      <c r="Q79" s="789"/>
      <c r="R79" s="555"/>
      <c r="S79" s="642"/>
      <c r="T79" s="790"/>
      <c r="U79" s="790"/>
      <c r="V79" s="790"/>
      <c r="W79" s="789"/>
      <c r="X79" s="827">
        <f t="shared" si="4"/>
        <v>0</v>
      </c>
      <c r="Y79" s="558"/>
      <c r="Z79" s="558"/>
      <c r="AA79" s="558"/>
      <c r="AB79" s="558"/>
      <c r="AC79" s="827">
        <f t="shared" si="5"/>
        <v>0</v>
      </c>
      <c r="AD79" s="644"/>
      <c r="AE79" s="434"/>
      <c r="AF79" s="433"/>
    </row>
    <row r="80" spans="1:32" s="436" customFormat="1" ht="12.75">
      <c r="A80" s="433"/>
      <c r="B80" s="434"/>
      <c r="C80" s="559" t="s">
        <v>952</v>
      </c>
      <c r="D80" s="783"/>
      <c r="E80" s="826" t="b">
        <v>1</v>
      </c>
      <c r="F80" s="642"/>
      <c r="G80" s="790"/>
      <c r="H80" s="790"/>
      <c r="I80" s="790"/>
      <c r="J80" s="790"/>
      <c r="K80" s="790"/>
      <c r="L80" s="790"/>
      <c r="M80" s="790"/>
      <c r="N80" s="790"/>
      <c r="O80" s="790"/>
      <c r="P80" s="790"/>
      <c r="Q80" s="789"/>
      <c r="R80" s="555"/>
      <c r="S80" s="642"/>
      <c r="T80" s="790"/>
      <c r="U80" s="790"/>
      <c r="V80" s="790"/>
      <c r="W80" s="789"/>
      <c r="X80" s="827">
        <f t="shared" si="4"/>
        <v>0</v>
      </c>
      <c r="Y80" s="558"/>
      <c r="Z80" s="558"/>
      <c r="AA80" s="558"/>
      <c r="AB80" s="558"/>
      <c r="AC80" s="827">
        <f t="shared" si="5"/>
        <v>0</v>
      </c>
      <c r="AD80" s="644"/>
      <c r="AE80" s="434"/>
      <c r="AF80" s="433"/>
    </row>
    <row r="81" spans="1:32" s="436" customFormat="1" ht="12.75">
      <c r="A81" s="433"/>
      <c r="B81" s="434"/>
      <c r="C81" s="559" t="s">
        <v>952</v>
      </c>
      <c r="D81" s="783"/>
      <c r="E81" s="826" t="b">
        <v>1</v>
      </c>
      <c r="F81" s="642"/>
      <c r="G81" s="790"/>
      <c r="H81" s="790"/>
      <c r="I81" s="790"/>
      <c r="J81" s="790"/>
      <c r="K81" s="790"/>
      <c r="L81" s="790"/>
      <c r="M81" s="790"/>
      <c r="N81" s="790"/>
      <c r="O81" s="790"/>
      <c r="P81" s="790"/>
      <c r="Q81" s="789"/>
      <c r="R81" s="555"/>
      <c r="S81" s="642"/>
      <c r="T81" s="790"/>
      <c r="U81" s="790"/>
      <c r="V81" s="790"/>
      <c r="W81" s="789"/>
      <c r="X81" s="827">
        <f t="shared" si="4"/>
        <v>0</v>
      </c>
      <c r="Y81" s="558"/>
      <c r="Z81" s="558"/>
      <c r="AA81" s="558"/>
      <c r="AB81" s="558"/>
      <c r="AC81" s="827">
        <f t="shared" si="5"/>
        <v>0</v>
      </c>
      <c r="AD81" s="644"/>
      <c r="AE81" s="434"/>
      <c r="AF81" s="433"/>
    </row>
    <row r="82" spans="1:32" s="436" customFormat="1" ht="12.75">
      <c r="A82" s="433"/>
      <c r="B82" s="434"/>
      <c r="C82" s="559" t="s">
        <v>952</v>
      </c>
      <c r="D82" s="783"/>
      <c r="E82" s="826" t="b">
        <v>1</v>
      </c>
      <c r="F82" s="642"/>
      <c r="G82" s="790"/>
      <c r="H82" s="790"/>
      <c r="I82" s="790"/>
      <c r="J82" s="790"/>
      <c r="K82" s="790"/>
      <c r="L82" s="790"/>
      <c r="M82" s="790"/>
      <c r="N82" s="790"/>
      <c r="O82" s="790"/>
      <c r="P82" s="790"/>
      <c r="Q82" s="789"/>
      <c r="R82" s="555"/>
      <c r="S82" s="642"/>
      <c r="T82" s="790"/>
      <c r="U82" s="790"/>
      <c r="V82" s="790"/>
      <c r="W82" s="789"/>
      <c r="X82" s="827">
        <f t="shared" si="4"/>
        <v>0</v>
      </c>
      <c r="Y82" s="558"/>
      <c r="Z82" s="558"/>
      <c r="AA82" s="558"/>
      <c r="AB82" s="558"/>
      <c r="AC82" s="827">
        <f t="shared" si="5"/>
        <v>0</v>
      </c>
      <c r="AD82" s="644"/>
      <c r="AE82" s="434"/>
      <c r="AF82" s="433"/>
    </row>
    <row r="83" spans="1:32" s="436" customFormat="1" ht="12.75">
      <c r="A83" s="433"/>
      <c r="B83" s="434"/>
      <c r="C83" s="559" t="s">
        <v>952</v>
      </c>
      <c r="D83" s="783"/>
      <c r="E83" s="826" t="b">
        <v>1</v>
      </c>
      <c r="F83" s="642"/>
      <c r="G83" s="790"/>
      <c r="H83" s="790"/>
      <c r="I83" s="790"/>
      <c r="J83" s="790"/>
      <c r="K83" s="790"/>
      <c r="L83" s="790"/>
      <c r="M83" s="790"/>
      <c r="N83" s="790"/>
      <c r="O83" s="790"/>
      <c r="P83" s="790"/>
      <c r="Q83" s="789"/>
      <c r="R83" s="555"/>
      <c r="S83" s="642"/>
      <c r="T83" s="790"/>
      <c r="U83" s="790"/>
      <c r="V83" s="790"/>
      <c r="W83" s="789"/>
      <c r="X83" s="827">
        <f t="shared" si="4"/>
        <v>0</v>
      </c>
      <c r="Y83" s="558"/>
      <c r="Z83" s="558"/>
      <c r="AA83" s="558"/>
      <c r="AB83" s="558"/>
      <c r="AC83" s="827">
        <f t="shared" si="5"/>
        <v>0</v>
      </c>
      <c r="AD83" s="644"/>
      <c r="AE83" s="434"/>
      <c r="AF83" s="433"/>
    </row>
    <row r="84" spans="1:32" s="436" customFormat="1" ht="12.75">
      <c r="A84" s="433"/>
      <c r="B84" s="434"/>
      <c r="C84" s="559" t="s">
        <v>952</v>
      </c>
      <c r="D84" s="783"/>
      <c r="E84" s="826" t="b">
        <v>1</v>
      </c>
      <c r="F84" s="642"/>
      <c r="G84" s="790"/>
      <c r="H84" s="790"/>
      <c r="I84" s="790"/>
      <c r="J84" s="790"/>
      <c r="K84" s="790"/>
      <c r="L84" s="790"/>
      <c r="M84" s="790"/>
      <c r="N84" s="790"/>
      <c r="O84" s="790"/>
      <c r="P84" s="790"/>
      <c r="Q84" s="789"/>
      <c r="R84" s="555"/>
      <c r="S84" s="642"/>
      <c r="T84" s="790"/>
      <c r="U84" s="790"/>
      <c r="V84" s="790"/>
      <c r="W84" s="789"/>
      <c r="X84" s="827">
        <f t="shared" si="4"/>
        <v>0</v>
      </c>
      <c r="Y84" s="558"/>
      <c r="Z84" s="558"/>
      <c r="AA84" s="558"/>
      <c r="AB84" s="558"/>
      <c r="AC84" s="827">
        <f t="shared" si="5"/>
        <v>0</v>
      </c>
      <c r="AD84" s="644"/>
      <c r="AE84" s="434"/>
      <c r="AF84" s="433"/>
    </row>
    <row r="85" spans="1:32" s="436" customFormat="1" ht="12.75">
      <c r="A85" s="433"/>
      <c r="B85" s="434"/>
      <c r="C85" s="559" t="s">
        <v>952</v>
      </c>
      <c r="D85" s="783"/>
      <c r="E85" s="826" t="b">
        <v>1</v>
      </c>
      <c r="F85" s="642"/>
      <c r="G85" s="790"/>
      <c r="H85" s="790"/>
      <c r="I85" s="790"/>
      <c r="J85" s="790"/>
      <c r="K85" s="790"/>
      <c r="L85" s="790"/>
      <c r="M85" s="790"/>
      <c r="N85" s="790"/>
      <c r="O85" s="790"/>
      <c r="P85" s="790"/>
      <c r="Q85" s="789"/>
      <c r="R85" s="555"/>
      <c r="S85" s="642"/>
      <c r="T85" s="790"/>
      <c r="U85" s="790"/>
      <c r="V85" s="790"/>
      <c r="W85" s="789"/>
      <c r="X85" s="827">
        <f t="shared" si="4"/>
        <v>0</v>
      </c>
      <c r="Y85" s="558"/>
      <c r="Z85" s="558"/>
      <c r="AA85" s="558"/>
      <c r="AB85" s="558"/>
      <c r="AC85" s="827">
        <f t="shared" si="5"/>
        <v>0</v>
      </c>
      <c r="AD85" s="644"/>
      <c r="AE85" s="434"/>
      <c r="AF85" s="433"/>
    </row>
    <row r="86" spans="1:32" s="436" customFormat="1" ht="12.75">
      <c r="A86" s="433"/>
      <c r="B86" s="434"/>
      <c r="C86" s="559" t="s">
        <v>952</v>
      </c>
      <c r="D86" s="783"/>
      <c r="E86" s="826" t="b">
        <v>1</v>
      </c>
      <c r="F86" s="642"/>
      <c r="G86" s="790"/>
      <c r="H86" s="790"/>
      <c r="I86" s="790"/>
      <c r="J86" s="790"/>
      <c r="K86" s="790"/>
      <c r="L86" s="790"/>
      <c r="M86" s="790"/>
      <c r="N86" s="790"/>
      <c r="O86" s="790"/>
      <c r="P86" s="790"/>
      <c r="Q86" s="789"/>
      <c r="R86" s="555"/>
      <c r="S86" s="642"/>
      <c r="T86" s="790"/>
      <c r="U86" s="790"/>
      <c r="V86" s="790"/>
      <c r="W86" s="789"/>
      <c r="X86" s="827">
        <f t="shared" si="4"/>
        <v>0</v>
      </c>
      <c r="Y86" s="558"/>
      <c r="Z86" s="558"/>
      <c r="AA86" s="558"/>
      <c r="AB86" s="558"/>
      <c r="AC86" s="827">
        <f t="shared" si="5"/>
        <v>0</v>
      </c>
      <c r="AD86" s="644"/>
      <c r="AE86" s="434"/>
      <c r="AF86" s="433"/>
    </row>
    <row r="87" spans="1:32" s="436" customFormat="1" ht="12.75">
      <c r="A87" s="433"/>
      <c r="B87" s="434"/>
      <c r="C87" s="559" t="s">
        <v>952</v>
      </c>
      <c r="D87" s="783"/>
      <c r="E87" s="826" t="b">
        <v>1</v>
      </c>
      <c r="F87" s="642"/>
      <c r="G87" s="790"/>
      <c r="H87" s="790"/>
      <c r="I87" s="790"/>
      <c r="J87" s="790"/>
      <c r="K87" s="790"/>
      <c r="L87" s="790"/>
      <c r="M87" s="790"/>
      <c r="N87" s="790"/>
      <c r="O87" s="790"/>
      <c r="P87" s="790"/>
      <c r="Q87" s="789"/>
      <c r="R87" s="555"/>
      <c r="S87" s="642"/>
      <c r="T87" s="790"/>
      <c r="U87" s="790"/>
      <c r="V87" s="790"/>
      <c r="W87" s="789"/>
      <c r="X87" s="827">
        <f t="shared" si="4"/>
        <v>0</v>
      </c>
      <c r="Y87" s="558"/>
      <c r="Z87" s="558"/>
      <c r="AA87" s="558"/>
      <c r="AB87" s="558"/>
      <c r="AC87" s="827">
        <f t="shared" si="5"/>
        <v>0</v>
      </c>
      <c r="AD87" s="644"/>
      <c r="AE87" s="434"/>
      <c r="AF87" s="433"/>
    </row>
    <row r="88" spans="1:32" s="436" customFormat="1" ht="12.75">
      <c r="A88" s="433"/>
      <c r="B88" s="434"/>
      <c r="C88" s="559" t="s">
        <v>952</v>
      </c>
      <c r="D88" s="783"/>
      <c r="E88" s="826" t="b">
        <v>1</v>
      </c>
      <c r="F88" s="642"/>
      <c r="G88" s="790"/>
      <c r="H88" s="790"/>
      <c r="I88" s="790"/>
      <c r="J88" s="790"/>
      <c r="K88" s="790"/>
      <c r="L88" s="790"/>
      <c r="M88" s="790"/>
      <c r="N88" s="790"/>
      <c r="O88" s="790"/>
      <c r="P88" s="790"/>
      <c r="Q88" s="789"/>
      <c r="R88" s="555"/>
      <c r="S88" s="642"/>
      <c r="T88" s="790"/>
      <c r="U88" s="790"/>
      <c r="V88" s="790"/>
      <c r="W88" s="789"/>
      <c r="X88" s="827">
        <f t="shared" si="4"/>
        <v>0</v>
      </c>
      <c r="Y88" s="558"/>
      <c r="Z88" s="558"/>
      <c r="AA88" s="558"/>
      <c r="AB88" s="558"/>
      <c r="AC88" s="827">
        <f t="shared" si="5"/>
        <v>0</v>
      </c>
      <c r="AD88" s="644"/>
      <c r="AE88" s="434"/>
      <c r="AF88" s="433"/>
    </row>
    <row r="89" spans="1:32" s="436" customFormat="1" ht="12.75">
      <c r="A89" s="433"/>
      <c r="B89" s="434"/>
      <c r="C89" s="559" t="s">
        <v>952</v>
      </c>
      <c r="D89" s="783"/>
      <c r="E89" s="826" t="b">
        <v>1</v>
      </c>
      <c r="F89" s="642"/>
      <c r="G89" s="790"/>
      <c r="H89" s="790"/>
      <c r="I89" s="790"/>
      <c r="J89" s="790"/>
      <c r="K89" s="790"/>
      <c r="L89" s="790"/>
      <c r="M89" s="790"/>
      <c r="N89" s="790"/>
      <c r="O89" s="790"/>
      <c r="P89" s="790"/>
      <c r="Q89" s="789"/>
      <c r="R89" s="555"/>
      <c r="S89" s="642"/>
      <c r="T89" s="790"/>
      <c r="U89" s="790"/>
      <c r="V89" s="790"/>
      <c r="W89" s="789"/>
      <c r="X89" s="827">
        <f t="shared" si="4"/>
        <v>0</v>
      </c>
      <c r="Y89" s="558"/>
      <c r="Z89" s="558"/>
      <c r="AA89" s="558"/>
      <c r="AB89" s="558"/>
      <c r="AC89" s="827">
        <f t="shared" si="5"/>
        <v>0</v>
      </c>
      <c r="AD89" s="644"/>
      <c r="AE89" s="434"/>
      <c r="AF89" s="433"/>
    </row>
    <row r="90" spans="1:32" s="436" customFormat="1" ht="12.75">
      <c r="A90" s="433"/>
      <c r="B90" s="434"/>
      <c r="C90" s="559" t="s">
        <v>952</v>
      </c>
      <c r="D90" s="783"/>
      <c r="E90" s="826" t="b">
        <v>1</v>
      </c>
      <c r="F90" s="642"/>
      <c r="G90" s="790"/>
      <c r="H90" s="790"/>
      <c r="I90" s="790"/>
      <c r="J90" s="790"/>
      <c r="K90" s="790"/>
      <c r="L90" s="790"/>
      <c r="M90" s="790"/>
      <c r="N90" s="790"/>
      <c r="O90" s="790"/>
      <c r="P90" s="790"/>
      <c r="Q90" s="789"/>
      <c r="R90" s="555"/>
      <c r="S90" s="642"/>
      <c r="T90" s="790"/>
      <c r="U90" s="790"/>
      <c r="V90" s="790"/>
      <c r="W90" s="789"/>
      <c r="X90" s="827">
        <f t="shared" si="4"/>
        <v>0</v>
      </c>
      <c r="Y90" s="558"/>
      <c r="Z90" s="558"/>
      <c r="AA90" s="558"/>
      <c r="AB90" s="558"/>
      <c r="AC90" s="827">
        <f t="shared" si="5"/>
        <v>0</v>
      </c>
      <c r="AD90" s="644"/>
      <c r="AE90" s="434"/>
      <c r="AF90" s="433"/>
    </row>
    <row r="91" spans="1:32" s="436" customFormat="1" ht="12.75">
      <c r="A91" s="433"/>
      <c r="B91" s="434"/>
      <c r="C91" s="559" t="s">
        <v>952</v>
      </c>
      <c r="D91" s="783"/>
      <c r="E91" s="826" t="b">
        <v>1</v>
      </c>
      <c r="F91" s="642"/>
      <c r="G91" s="790"/>
      <c r="H91" s="790"/>
      <c r="I91" s="790"/>
      <c r="J91" s="790"/>
      <c r="K91" s="790"/>
      <c r="L91" s="790"/>
      <c r="M91" s="790"/>
      <c r="N91" s="790"/>
      <c r="O91" s="790"/>
      <c r="P91" s="790"/>
      <c r="Q91" s="789"/>
      <c r="R91" s="555"/>
      <c r="S91" s="642"/>
      <c r="T91" s="790"/>
      <c r="U91" s="790"/>
      <c r="V91" s="790"/>
      <c r="W91" s="789"/>
      <c r="X91" s="827">
        <f t="shared" si="4"/>
        <v>0</v>
      </c>
      <c r="Y91" s="558"/>
      <c r="Z91" s="558"/>
      <c r="AA91" s="558"/>
      <c r="AB91" s="558"/>
      <c r="AC91" s="827">
        <f t="shared" si="5"/>
        <v>0</v>
      </c>
      <c r="AD91" s="644"/>
      <c r="AE91" s="434"/>
      <c r="AF91" s="433"/>
    </row>
    <row r="92" spans="1:32" s="436" customFormat="1" ht="12.75">
      <c r="A92" s="433"/>
      <c r="B92" s="434"/>
      <c r="C92" s="559" t="s">
        <v>952</v>
      </c>
      <c r="D92" s="783"/>
      <c r="E92" s="826" t="b">
        <v>1</v>
      </c>
      <c r="F92" s="642"/>
      <c r="G92" s="790"/>
      <c r="H92" s="790"/>
      <c r="I92" s="790"/>
      <c r="J92" s="790"/>
      <c r="K92" s="790"/>
      <c r="L92" s="790"/>
      <c r="M92" s="790"/>
      <c r="N92" s="790"/>
      <c r="O92" s="790"/>
      <c r="P92" s="790"/>
      <c r="Q92" s="789"/>
      <c r="R92" s="555"/>
      <c r="S92" s="642"/>
      <c r="T92" s="790"/>
      <c r="U92" s="790"/>
      <c r="V92" s="790"/>
      <c r="W92" s="789"/>
      <c r="X92" s="827">
        <f t="shared" si="4"/>
        <v>0</v>
      </c>
      <c r="Y92" s="558"/>
      <c r="Z92" s="558"/>
      <c r="AA92" s="558"/>
      <c r="AB92" s="558"/>
      <c r="AC92" s="827">
        <f t="shared" si="5"/>
        <v>0</v>
      </c>
      <c r="AD92" s="644"/>
      <c r="AE92" s="434"/>
      <c r="AF92" s="433"/>
    </row>
    <row r="93" spans="1:32" s="436" customFormat="1" ht="12.75">
      <c r="A93" s="433"/>
      <c r="B93" s="434"/>
      <c r="C93" s="559" t="s">
        <v>952</v>
      </c>
      <c r="D93" s="783"/>
      <c r="E93" s="826" t="b">
        <v>1</v>
      </c>
      <c r="F93" s="642"/>
      <c r="G93" s="790"/>
      <c r="H93" s="790"/>
      <c r="I93" s="790"/>
      <c r="J93" s="790"/>
      <c r="K93" s="790"/>
      <c r="L93" s="790"/>
      <c r="M93" s="790"/>
      <c r="N93" s="790"/>
      <c r="O93" s="790"/>
      <c r="P93" s="790"/>
      <c r="Q93" s="789"/>
      <c r="R93" s="555"/>
      <c r="S93" s="642"/>
      <c r="T93" s="790"/>
      <c r="U93" s="790"/>
      <c r="V93" s="790"/>
      <c r="W93" s="789"/>
      <c r="X93" s="827">
        <f t="shared" si="4"/>
        <v>0</v>
      </c>
      <c r="Y93" s="558"/>
      <c r="Z93" s="558"/>
      <c r="AA93" s="558"/>
      <c r="AB93" s="558"/>
      <c r="AC93" s="827">
        <f t="shared" si="5"/>
        <v>0</v>
      </c>
      <c r="AD93" s="644"/>
      <c r="AE93" s="434"/>
      <c r="AF93" s="433"/>
    </row>
    <row r="94" spans="1:32" s="436" customFormat="1" ht="12.75">
      <c r="A94" s="433"/>
      <c r="B94" s="434"/>
      <c r="C94" s="559" t="s">
        <v>952</v>
      </c>
      <c r="D94" s="783"/>
      <c r="E94" s="826" t="b">
        <v>1</v>
      </c>
      <c r="F94" s="642"/>
      <c r="G94" s="790"/>
      <c r="H94" s="790"/>
      <c r="I94" s="790"/>
      <c r="J94" s="790"/>
      <c r="K94" s="790"/>
      <c r="L94" s="790"/>
      <c r="M94" s="790"/>
      <c r="N94" s="790"/>
      <c r="O94" s="790"/>
      <c r="P94" s="790"/>
      <c r="Q94" s="789"/>
      <c r="R94" s="555"/>
      <c r="S94" s="642"/>
      <c r="T94" s="790"/>
      <c r="U94" s="790"/>
      <c r="V94" s="790"/>
      <c r="W94" s="789"/>
      <c r="X94" s="827">
        <f t="shared" si="4"/>
        <v>0</v>
      </c>
      <c r="Y94" s="558"/>
      <c r="Z94" s="558"/>
      <c r="AA94" s="558"/>
      <c r="AB94" s="558"/>
      <c r="AC94" s="827">
        <f t="shared" si="5"/>
        <v>0</v>
      </c>
      <c r="AD94" s="644"/>
      <c r="AE94" s="434"/>
      <c r="AF94" s="433"/>
    </row>
    <row r="95" spans="1:32" s="436" customFormat="1" ht="12.75">
      <c r="A95" s="433"/>
      <c r="B95" s="434"/>
      <c r="C95" s="559" t="s">
        <v>952</v>
      </c>
      <c r="D95" s="783"/>
      <c r="E95" s="826" t="b">
        <v>1</v>
      </c>
      <c r="F95" s="642"/>
      <c r="G95" s="790"/>
      <c r="H95" s="790"/>
      <c r="I95" s="790"/>
      <c r="J95" s="790"/>
      <c r="K95" s="790"/>
      <c r="L95" s="790"/>
      <c r="M95" s="790"/>
      <c r="N95" s="790"/>
      <c r="O95" s="790"/>
      <c r="P95" s="790"/>
      <c r="Q95" s="789"/>
      <c r="R95" s="555"/>
      <c r="S95" s="642"/>
      <c r="T95" s="790"/>
      <c r="U95" s="790"/>
      <c r="V95" s="790"/>
      <c r="W95" s="789"/>
      <c r="X95" s="827">
        <f>SUM(I95:L95)</f>
        <v>0</v>
      </c>
      <c r="Y95" s="558"/>
      <c r="Z95" s="558"/>
      <c r="AA95" s="558"/>
      <c r="AB95" s="558"/>
      <c r="AC95" s="827">
        <f t="shared" si="5"/>
        <v>0</v>
      </c>
      <c r="AD95" s="644"/>
      <c r="AE95" s="434"/>
      <c r="AF95" s="433"/>
    </row>
    <row r="96" spans="1:32" s="436" customFormat="1" ht="12.75">
      <c r="A96" s="433"/>
      <c r="B96" s="434"/>
      <c r="C96" s="553" t="s">
        <v>880</v>
      </c>
      <c r="D96" s="783"/>
      <c r="E96" s="828"/>
      <c r="F96" s="642"/>
      <c r="G96" s="788"/>
      <c r="H96" s="788"/>
      <c r="I96" s="788"/>
      <c r="J96" s="788"/>
      <c r="K96" s="788"/>
      <c r="L96" s="788"/>
      <c r="M96" s="788"/>
      <c r="N96" s="788"/>
      <c r="O96" s="788"/>
      <c r="P96" s="788"/>
      <c r="Q96" s="829"/>
      <c r="R96" s="645"/>
      <c r="S96" s="556"/>
      <c r="T96" s="788"/>
      <c r="U96" s="788"/>
      <c r="V96" s="788"/>
      <c r="W96" s="829"/>
      <c r="X96" s="791"/>
      <c r="Y96" s="558"/>
      <c r="Z96" s="790"/>
      <c r="AA96" s="790"/>
      <c r="AB96" s="790"/>
      <c r="AC96" s="791"/>
      <c r="AD96" s="644"/>
      <c r="AE96" s="434"/>
      <c r="AF96" s="433"/>
    </row>
    <row r="97" spans="1:32" s="436" customFormat="1" ht="12.75">
      <c r="A97" s="433"/>
      <c r="B97" s="434"/>
      <c r="C97" s="559" t="s">
        <v>952</v>
      </c>
      <c r="D97" s="783"/>
      <c r="E97" s="826" t="b">
        <v>1</v>
      </c>
      <c r="F97" s="642"/>
      <c r="G97" s="790"/>
      <c r="H97" s="790"/>
      <c r="I97" s="790"/>
      <c r="J97" s="790"/>
      <c r="K97" s="790"/>
      <c r="L97" s="790"/>
      <c r="M97" s="790"/>
      <c r="N97" s="790"/>
      <c r="O97" s="790"/>
      <c r="P97" s="790"/>
      <c r="Q97" s="789"/>
      <c r="R97" s="555"/>
      <c r="S97" s="642"/>
      <c r="T97" s="790"/>
      <c r="U97" s="790"/>
      <c r="V97" s="790"/>
      <c r="W97" s="789"/>
      <c r="X97" s="827">
        <f aca="true" t="shared" si="6" ref="X97:X117">SUM(I97:L97)</f>
        <v>0</v>
      </c>
      <c r="Y97" s="558"/>
      <c r="Z97" s="558"/>
      <c r="AA97" s="558"/>
      <c r="AB97" s="558"/>
      <c r="AC97" s="827">
        <f t="shared" si="5"/>
        <v>0</v>
      </c>
      <c r="AD97" s="644"/>
      <c r="AE97" s="434"/>
      <c r="AF97" s="433"/>
    </row>
    <row r="98" spans="1:32" s="436" customFormat="1" ht="12.75">
      <c r="A98" s="433"/>
      <c r="B98" s="434"/>
      <c r="C98" s="559" t="s">
        <v>952</v>
      </c>
      <c r="D98" s="783"/>
      <c r="E98" s="826" t="b">
        <v>1</v>
      </c>
      <c r="F98" s="642"/>
      <c r="G98" s="790"/>
      <c r="H98" s="790"/>
      <c r="I98" s="790"/>
      <c r="J98" s="790"/>
      <c r="K98" s="790"/>
      <c r="L98" s="790"/>
      <c r="M98" s="790"/>
      <c r="N98" s="790"/>
      <c r="O98" s="790"/>
      <c r="P98" s="790"/>
      <c r="Q98" s="789"/>
      <c r="R98" s="555"/>
      <c r="S98" s="642"/>
      <c r="T98" s="790"/>
      <c r="U98" s="790"/>
      <c r="V98" s="790"/>
      <c r="W98" s="789"/>
      <c r="X98" s="827">
        <f t="shared" si="6"/>
        <v>0</v>
      </c>
      <c r="Y98" s="558"/>
      <c r="Z98" s="558"/>
      <c r="AA98" s="558"/>
      <c r="AB98" s="558"/>
      <c r="AC98" s="827">
        <f t="shared" si="5"/>
        <v>0</v>
      </c>
      <c r="AD98" s="644"/>
      <c r="AE98" s="434"/>
      <c r="AF98" s="433"/>
    </row>
    <row r="99" spans="1:32" s="436" customFormat="1" ht="12.75">
      <c r="A99" s="433"/>
      <c r="B99" s="434"/>
      <c r="C99" s="559" t="s">
        <v>952</v>
      </c>
      <c r="D99" s="783"/>
      <c r="E99" s="826" t="b">
        <v>1</v>
      </c>
      <c r="F99" s="642"/>
      <c r="G99" s="790"/>
      <c r="H99" s="790"/>
      <c r="I99" s="790"/>
      <c r="J99" s="790"/>
      <c r="K99" s="790"/>
      <c r="L99" s="790"/>
      <c r="M99" s="790"/>
      <c r="N99" s="790"/>
      <c r="O99" s="790"/>
      <c r="P99" s="790"/>
      <c r="Q99" s="789"/>
      <c r="R99" s="555"/>
      <c r="S99" s="642"/>
      <c r="T99" s="790"/>
      <c r="U99" s="790"/>
      <c r="V99" s="790"/>
      <c r="W99" s="789"/>
      <c r="X99" s="827">
        <f t="shared" si="6"/>
        <v>0</v>
      </c>
      <c r="Y99" s="558"/>
      <c r="Z99" s="558"/>
      <c r="AA99" s="558"/>
      <c r="AB99" s="558"/>
      <c r="AC99" s="827">
        <f t="shared" si="5"/>
        <v>0</v>
      </c>
      <c r="AD99" s="644"/>
      <c r="AE99" s="434"/>
      <c r="AF99" s="433"/>
    </row>
    <row r="100" spans="1:32" s="436" customFormat="1" ht="12.75">
      <c r="A100" s="433"/>
      <c r="B100" s="434"/>
      <c r="C100" s="559" t="s">
        <v>952</v>
      </c>
      <c r="D100" s="783"/>
      <c r="E100" s="826" t="b">
        <v>1</v>
      </c>
      <c r="F100" s="642"/>
      <c r="G100" s="790"/>
      <c r="H100" s="790"/>
      <c r="I100" s="790"/>
      <c r="J100" s="790"/>
      <c r="K100" s="790"/>
      <c r="L100" s="790"/>
      <c r="M100" s="790"/>
      <c r="N100" s="790"/>
      <c r="O100" s="790"/>
      <c r="P100" s="790"/>
      <c r="Q100" s="789"/>
      <c r="R100" s="555"/>
      <c r="S100" s="642"/>
      <c r="T100" s="790"/>
      <c r="U100" s="790"/>
      <c r="V100" s="790"/>
      <c r="W100" s="789"/>
      <c r="X100" s="827">
        <f t="shared" si="6"/>
        <v>0</v>
      </c>
      <c r="Y100" s="558"/>
      <c r="Z100" s="558"/>
      <c r="AA100" s="558"/>
      <c r="AB100" s="558"/>
      <c r="AC100" s="827">
        <f t="shared" si="5"/>
        <v>0</v>
      </c>
      <c r="AD100" s="644"/>
      <c r="AE100" s="434"/>
      <c r="AF100" s="433"/>
    </row>
    <row r="101" spans="1:32" s="436" customFormat="1" ht="12.75">
      <c r="A101" s="433"/>
      <c r="B101" s="434"/>
      <c r="C101" s="559" t="s">
        <v>952</v>
      </c>
      <c r="D101" s="783"/>
      <c r="E101" s="826" t="b">
        <v>1</v>
      </c>
      <c r="F101" s="642"/>
      <c r="G101" s="790"/>
      <c r="H101" s="790"/>
      <c r="I101" s="790"/>
      <c r="J101" s="790"/>
      <c r="K101" s="790"/>
      <c r="L101" s="790"/>
      <c r="M101" s="790"/>
      <c r="N101" s="790"/>
      <c r="O101" s="790"/>
      <c r="P101" s="790"/>
      <c r="Q101" s="789"/>
      <c r="R101" s="555"/>
      <c r="S101" s="642"/>
      <c r="T101" s="790"/>
      <c r="U101" s="790"/>
      <c r="V101" s="790"/>
      <c r="W101" s="789"/>
      <c r="X101" s="827">
        <f t="shared" si="6"/>
        <v>0</v>
      </c>
      <c r="Y101" s="558"/>
      <c r="Z101" s="558"/>
      <c r="AA101" s="558"/>
      <c r="AB101" s="558"/>
      <c r="AC101" s="827">
        <f t="shared" si="5"/>
        <v>0</v>
      </c>
      <c r="AD101" s="644"/>
      <c r="AE101" s="434"/>
      <c r="AF101" s="433"/>
    </row>
    <row r="102" spans="1:32" s="436" customFormat="1" ht="12.75">
      <c r="A102" s="433"/>
      <c r="B102" s="434"/>
      <c r="C102" s="559" t="s">
        <v>952</v>
      </c>
      <c r="D102" s="783"/>
      <c r="E102" s="826" t="b">
        <v>1</v>
      </c>
      <c r="F102" s="642"/>
      <c r="G102" s="790"/>
      <c r="H102" s="790"/>
      <c r="I102" s="790"/>
      <c r="J102" s="790"/>
      <c r="K102" s="790"/>
      <c r="L102" s="790"/>
      <c r="M102" s="790"/>
      <c r="N102" s="790"/>
      <c r="O102" s="790"/>
      <c r="P102" s="790"/>
      <c r="Q102" s="789"/>
      <c r="R102" s="555"/>
      <c r="S102" s="642"/>
      <c r="T102" s="790"/>
      <c r="U102" s="790"/>
      <c r="V102" s="790"/>
      <c r="W102" s="789"/>
      <c r="X102" s="827">
        <f t="shared" si="6"/>
        <v>0</v>
      </c>
      <c r="Y102" s="558"/>
      <c r="Z102" s="558"/>
      <c r="AA102" s="558"/>
      <c r="AB102" s="558"/>
      <c r="AC102" s="827">
        <f t="shared" si="5"/>
        <v>0</v>
      </c>
      <c r="AD102" s="644"/>
      <c r="AE102" s="434"/>
      <c r="AF102" s="433"/>
    </row>
    <row r="103" spans="1:32" s="436" customFormat="1" ht="12.75">
      <c r="A103" s="433"/>
      <c r="B103" s="434"/>
      <c r="C103" s="559" t="s">
        <v>952</v>
      </c>
      <c r="D103" s="783"/>
      <c r="E103" s="826" t="b">
        <v>1</v>
      </c>
      <c r="F103" s="642"/>
      <c r="G103" s="790"/>
      <c r="H103" s="790"/>
      <c r="I103" s="790"/>
      <c r="J103" s="790"/>
      <c r="K103" s="790"/>
      <c r="L103" s="790"/>
      <c r="M103" s="790"/>
      <c r="N103" s="790"/>
      <c r="O103" s="790"/>
      <c r="P103" s="790"/>
      <c r="Q103" s="789"/>
      <c r="R103" s="555"/>
      <c r="S103" s="642"/>
      <c r="T103" s="790"/>
      <c r="U103" s="790"/>
      <c r="V103" s="790"/>
      <c r="W103" s="789"/>
      <c r="X103" s="827">
        <f t="shared" si="6"/>
        <v>0</v>
      </c>
      <c r="Y103" s="558"/>
      <c r="Z103" s="558"/>
      <c r="AA103" s="558"/>
      <c r="AB103" s="558"/>
      <c r="AC103" s="827">
        <f t="shared" si="5"/>
        <v>0</v>
      </c>
      <c r="AD103" s="644"/>
      <c r="AE103" s="434"/>
      <c r="AF103" s="433"/>
    </row>
    <row r="104" spans="1:32" s="436" customFormat="1" ht="12.75">
      <c r="A104" s="433"/>
      <c r="B104" s="434"/>
      <c r="C104" s="559" t="s">
        <v>952</v>
      </c>
      <c r="D104" s="783"/>
      <c r="E104" s="826" t="b">
        <v>1</v>
      </c>
      <c r="F104" s="642"/>
      <c r="G104" s="790"/>
      <c r="H104" s="790"/>
      <c r="I104" s="790"/>
      <c r="J104" s="790"/>
      <c r="K104" s="790"/>
      <c r="L104" s="790"/>
      <c r="M104" s="790"/>
      <c r="N104" s="790"/>
      <c r="O104" s="790"/>
      <c r="P104" s="790"/>
      <c r="Q104" s="789"/>
      <c r="R104" s="555"/>
      <c r="S104" s="642"/>
      <c r="T104" s="790"/>
      <c r="U104" s="790"/>
      <c r="V104" s="790"/>
      <c r="W104" s="789"/>
      <c r="X104" s="827">
        <f t="shared" si="6"/>
        <v>0</v>
      </c>
      <c r="Y104" s="558"/>
      <c r="Z104" s="558"/>
      <c r="AA104" s="558"/>
      <c r="AB104" s="558"/>
      <c r="AC104" s="827">
        <f t="shared" si="5"/>
        <v>0</v>
      </c>
      <c r="AD104" s="644"/>
      <c r="AE104" s="434"/>
      <c r="AF104" s="433"/>
    </row>
    <row r="105" spans="1:32" s="436" customFormat="1" ht="12.75">
      <c r="A105" s="433"/>
      <c r="B105" s="434"/>
      <c r="C105" s="559" t="s">
        <v>952</v>
      </c>
      <c r="D105" s="783"/>
      <c r="E105" s="826" t="b">
        <v>1</v>
      </c>
      <c r="F105" s="642"/>
      <c r="G105" s="790"/>
      <c r="H105" s="790"/>
      <c r="I105" s="790"/>
      <c r="J105" s="790"/>
      <c r="K105" s="790"/>
      <c r="L105" s="790"/>
      <c r="M105" s="790"/>
      <c r="N105" s="790"/>
      <c r="O105" s="790"/>
      <c r="P105" s="790"/>
      <c r="Q105" s="789"/>
      <c r="R105" s="555"/>
      <c r="S105" s="642"/>
      <c r="T105" s="790"/>
      <c r="U105" s="790"/>
      <c r="V105" s="790"/>
      <c r="W105" s="789"/>
      <c r="X105" s="827">
        <f t="shared" si="6"/>
        <v>0</v>
      </c>
      <c r="Y105" s="558"/>
      <c r="Z105" s="558"/>
      <c r="AA105" s="558"/>
      <c r="AB105" s="558"/>
      <c r="AC105" s="827">
        <f t="shared" si="5"/>
        <v>0</v>
      </c>
      <c r="AD105" s="644"/>
      <c r="AE105" s="434"/>
      <c r="AF105" s="433"/>
    </row>
    <row r="106" spans="1:32" s="436" customFormat="1" ht="12.75">
      <c r="A106" s="433"/>
      <c r="B106" s="434"/>
      <c r="C106" s="559" t="s">
        <v>952</v>
      </c>
      <c r="D106" s="783"/>
      <c r="E106" s="826" t="b">
        <v>1</v>
      </c>
      <c r="F106" s="642"/>
      <c r="G106" s="790"/>
      <c r="H106" s="790"/>
      <c r="I106" s="790"/>
      <c r="J106" s="790"/>
      <c r="K106" s="790"/>
      <c r="L106" s="790"/>
      <c r="M106" s="790"/>
      <c r="N106" s="790"/>
      <c r="O106" s="790"/>
      <c r="P106" s="790"/>
      <c r="Q106" s="789"/>
      <c r="R106" s="555"/>
      <c r="S106" s="642"/>
      <c r="T106" s="790"/>
      <c r="U106" s="790"/>
      <c r="V106" s="790"/>
      <c r="W106" s="789"/>
      <c r="X106" s="827">
        <f t="shared" si="6"/>
        <v>0</v>
      </c>
      <c r="Y106" s="558"/>
      <c r="Z106" s="558"/>
      <c r="AA106" s="558"/>
      <c r="AB106" s="558"/>
      <c r="AC106" s="827">
        <f t="shared" si="5"/>
        <v>0</v>
      </c>
      <c r="AD106" s="644"/>
      <c r="AE106" s="434"/>
      <c r="AF106" s="433"/>
    </row>
    <row r="107" spans="1:32" s="436" customFormat="1" ht="12.75">
      <c r="A107" s="433"/>
      <c r="B107" s="434"/>
      <c r="C107" s="559" t="s">
        <v>952</v>
      </c>
      <c r="D107" s="783"/>
      <c r="E107" s="826" t="b">
        <v>1</v>
      </c>
      <c r="F107" s="642"/>
      <c r="G107" s="790"/>
      <c r="H107" s="790"/>
      <c r="I107" s="790"/>
      <c r="J107" s="790"/>
      <c r="K107" s="790"/>
      <c r="L107" s="790"/>
      <c r="M107" s="790"/>
      <c r="N107" s="790"/>
      <c r="O107" s="790"/>
      <c r="P107" s="790"/>
      <c r="Q107" s="789"/>
      <c r="R107" s="555"/>
      <c r="S107" s="642"/>
      <c r="T107" s="790"/>
      <c r="U107" s="790"/>
      <c r="V107" s="790"/>
      <c r="W107" s="789"/>
      <c r="X107" s="827">
        <f t="shared" si="6"/>
        <v>0</v>
      </c>
      <c r="Y107" s="558"/>
      <c r="Z107" s="558"/>
      <c r="AA107" s="558"/>
      <c r="AB107" s="558"/>
      <c r="AC107" s="827">
        <f t="shared" si="5"/>
        <v>0</v>
      </c>
      <c r="AD107" s="644"/>
      <c r="AE107" s="434"/>
      <c r="AF107" s="433"/>
    </row>
    <row r="108" spans="1:32" s="436" customFormat="1" ht="12.75">
      <c r="A108" s="433"/>
      <c r="B108" s="434"/>
      <c r="C108" s="559" t="s">
        <v>952</v>
      </c>
      <c r="D108" s="783"/>
      <c r="E108" s="826" t="b">
        <v>1</v>
      </c>
      <c r="F108" s="642"/>
      <c r="G108" s="790"/>
      <c r="H108" s="790"/>
      <c r="I108" s="790"/>
      <c r="J108" s="790"/>
      <c r="K108" s="790"/>
      <c r="L108" s="790"/>
      <c r="M108" s="790"/>
      <c r="N108" s="790"/>
      <c r="O108" s="790"/>
      <c r="P108" s="790"/>
      <c r="Q108" s="789"/>
      <c r="R108" s="555"/>
      <c r="S108" s="642"/>
      <c r="T108" s="790"/>
      <c r="U108" s="790"/>
      <c r="V108" s="790"/>
      <c r="W108" s="789"/>
      <c r="X108" s="827">
        <f t="shared" si="6"/>
        <v>0</v>
      </c>
      <c r="Y108" s="558"/>
      <c r="Z108" s="558"/>
      <c r="AA108" s="558"/>
      <c r="AB108" s="558"/>
      <c r="AC108" s="827">
        <f t="shared" si="5"/>
        <v>0</v>
      </c>
      <c r="AD108" s="644"/>
      <c r="AE108" s="434"/>
      <c r="AF108" s="433"/>
    </row>
    <row r="109" spans="1:32" s="436" customFormat="1" ht="12.75">
      <c r="A109" s="433"/>
      <c r="B109" s="434"/>
      <c r="C109" s="559" t="s">
        <v>952</v>
      </c>
      <c r="D109" s="783"/>
      <c r="E109" s="826" t="b">
        <v>1</v>
      </c>
      <c r="F109" s="642"/>
      <c r="G109" s="790"/>
      <c r="H109" s="790"/>
      <c r="I109" s="790"/>
      <c r="J109" s="790"/>
      <c r="K109" s="790"/>
      <c r="L109" s="790"/>
      <c r="M109" s="790"/>
      <c r="N109" s="790"/>
      <c r="O109" s="790"/>
      <c r="P109" s="790"/>
      <c r="Q109" s="789"/>
      <c r="R109" s="555"/>
      <c r="S109" s="642"/>
      <c r="T109" s="790"/>
      <c r="U109" s="790"/>
      <c r="V109" s="790"/>
      <c r="W109" s="789"/>
      <c r="X109" s="827">
        <f t="shared" si="6"/>
        <v>0</v>
      </c>
      <c r="Y109" s="558"/>
      <c r="Z109" s="558"/>
      <c r="AA109" s="558"/>
      <c r="AB109" s="558"/>
      <c r="AC109" s="827">
        <f t="shared" si="5"/>
        <v>0</v>
      </c>
      <c r="AD109" s="644"/>
      <c r="AE109" s="434"/>
      <c r="AF109" s="433"/>
    </row>
    <row r="110" spans="1:32" s="436" customFormat="1" ht="12.75">
      <c r="A110" s="433"/>
      <c r="B110" s="434"/>
      <c r="C110" s="559" t="s">
        <v>952</v>
      </c>
      <c r="D110" s="783"/>
      <c r="E110" s="826" t="b">
        <v>1</v>
      </c>
      <c r="F110" s="642"/>
      <c r="G110" s="790"/>
      <c r="H110" s="790"/>
      <c r="I110" s="790"/>
      <c r="J110" s="790"/>
      <c r="K110" s="790"/>
      <c r="L110" s="790"/>
      <c r="M110" s="790"/>
      <c r="N110" s="790"/>
      <c r="O110" s="790"/>
      <c r="P110" s="790"/>
      <c r="Q110" s="789"/>
      <c r="R110" s="555"/>
      <c r="S110" s="642"/>
      <c r="T110" s="790"/>
      <c r="U110" s="790"/>
      <c r="V110" s="790"/>
      <c r="W110" s="789"/>
      <c r="X110" s="827">
        <f t="shared" si="6"/>
        <v>0</v>
      </c>
      <c r="Y110" s="558"/>
      <c r="Z110" s="558"/>
      <c r="AA110" s="558"/>
      <c r="AB110" s="558"/>
      <c r="AC110" s="827">
        <f t="shared" si="5"/>
        <v>0</v>
      </c>
      <c r="AD110" s="644"/>
      <c r="AE110" s="434"/>
      <c r="AF110" s="433"/>
    </row>
    <row r="111" spans="1:32" s="436" customFormat="1" ht="12.75">
      <c r="A111" s="433"/>
      <c r="B111" s="434"/>
      <c r="C111" s="559" t="s">
        <v>952</v>
      </c>
      <c r="D111" s="783"/>
      <c r="E111" s="826" t="b">
        <v>1</v>
      </c>
      <c r="F111" s="642"/>
      <c r="G111" s="790"/>
      <c r="H111" s="790"/>
      <c r="I111" s="790"/>
      <c r="J111" s="790"/>
      <c r="K111" s="790"/>
      <c r="L111" s="790"/>
      <c r="M111" s="790"/>
      <c r="N111" s="790"/>
      <c r="O111" s="790"/>
      <c r="P111" s="790"/>
      <c r="Q111" s="789"/>
      <c r="R111" s="555"/>
      <c r="S111" s="642"/>
      <c r="T111" s="790"/>
      <c r="U111" s="790"/>
      <c r="V111" s="790"/>
      <c r="W111" s="789"/>
      <c r="X111" s="827">
        <f t="shared" si="6"/>
        <v>0</v>
      </c>
      <c r="Y111" s="558"/>
      <c r="Z111" s="558"/>
      <c r="AA111" s="558"/>
      <c r="AB111" s="558"/>
      <c r="AC111" s="827">
        <f t="shared" si="5"/>
        <v>0</v>
      </c>
      <c r="AD111" s="644"/>
      <c r="AE111" s="434"/>
      <c r="AF111" s="433"/>
    </row>
    <row r="112" spans="1:32" s="436" customFormat="1" ht="12.75">
      <c r="A112" s="433"/>
      <c r="B112" s="434"/>
      <c r="C112" s="559" t="s">
        <v>952</v>
      </c>
      <c r="D112" s="783"/>
      <c r="E112" s="826" t="b">
        <v>1</v>
      </c>
      <c r="F112" s="642"/>
      <c r="G112" s="790"/>
      <c r="H112" s="790"/>
      <c r="I112" s="790"/>
      <c r="J112" s="790"/>
      <c r="K112" s="790"/>
      <c r="L112" s="790"/>
      <c r="M112" s="790"/>
      <c r="N112" s="790"/>
      <c r="O112" s="790"/>
      <c r="P112" s="790"/>
      <c r="Q112" s="789"/>
      <c r="R112" s="555"/>
      <c r="S112" s="642"/>
      <c r="T112" s="790"/>
      <c r="U112" s="790"/>
      <c r="V112" s="790"/>
      <c r="W112" s="789"/>
      <c r="X112" s="827">
        <f t="shared" si="6"/>
        <v>0</v>
      </c>
      <c r="Y112" s="558"/>
      <c r="Z112" s="558"/>
      <c r="AA112" s="558"/>
      <c r="AB112" s="558"/>
      <c r="AC112" s="827">
        <f t="shared" si="5"/>
        <v>0</v>
      </c>
      <c r="AD112" s="644"/>
      <c r="AE112" s="434"/>
      <c r="AF112" s="433"/>
    </row>
    <row r="113" spans="1:32" s="436" customFormat="1" ht="12.75">
      <c r="A113" s="433"/>
      <c r="B113" s="434"/>
      <c r="C113" s="559" t="s">
        <v>952</v>
      </c>
      <c r="D113" s="783"/>
      <c r="E113" s="826" t="b">
        <v>1</v>
      </c>
      <c r="F113" s="642"/>
      <c r="G113" s="790"/>
      <c r="H113" s="790"/>
      <c r="I113" s="790"/>
      <c r="J113" s="790"/>
      <c r="K113" s="790"/>
      <c r="L113" s="790"/>
      <c r="M113" s="790"/>
      <c r="N113" s="790"/>
      <c r="O113" s="790"/>
      <c r="P113" s="790"/>
      <c r="Q113" s="789"/>
      <c r="R113" s="555"/>
      <c r="S113" s="642"/>
      <c r="T113" s="790"/>
      <c r="U113" s="790"/>
      <c r="V113" s="790"/>
      <c r="W113" s="789"/>
      <c r="X113" s="827">
        <f t="shared" si="6"/>
        <v>0</v>
      </c>
      <c r="Y113" s="558"/>
      <c r="Z113" s="558"/>
      <c r="AA113" s="558"/>
      <c r="AB113" s="558"/>
      <c r="AC113" s="827">
        <f t="shared" si="5"/>
        <v>0</v>
      </c>
      <c r="AD113" s="644"/>
      <c r="AE113" s="434"/>
      <c r="AF113" s="433"/>
    </row>
    <row r="114" spans="1:32" s="436" customFormat="1" ht="12.75">
      <c r="A114" s="433"/>
      <c r="B114" s="434"/>
      <c r="C114" s="559" t="s">
        <v>952</v>
      </c>
      <c r="D114" s="783"/>
      <c r="E114" s="826" t="b">
        <v>1</v>
      </c>
      <c r="F114" s="642"/>
      <c r="G114" s="790"/>
      <c r="H114" s="790"/>
      <c r="I114" s="790"/>
      <c r="J114" s="790"/>
      <c r="K114" s="790"/>
      <c r="L114" s="790"/>
      <c r="M114" s="790"/>
      <c r="N114" s="790"/>
      <c r="O114" s="790"/>
      <c r="P114" s="790"/>
      <c r="Q114" s="789"/>
      <c r="R114" s="555"/>
      <c r="S114" s="642"/>
      <c r="T114" s="790"/>
      <c r="U114" s="790"/>
      <c r="V114" s="790"/>
      <c r="W114" s="789"/>
      <c r="X114" s="827">
        <f t="shared" si="6"/>
        <v>0</v>
      </c>
      <c r="Y114" s="558"/>
      <c r="Z114" s="558"/>
      <c r="AA114" s="558"/>
      <c r="AB114" s="558"/>
      <c r="AC114" s="827">
        <f t="shared" si="5"/>
        <v>0</v>
      </c>
      <c r="AD114" s="644"/>
      <c r="AE114" s="434"/>
      <c r="AF114" s="433"/>
    </row>
    <row r="115" spans="1:32" s="436" customFormat="1" ht="12.75">
      <c r="A115" s="433"/>
      <c r="B115" s="434"/>
      <c r="C115" s="559" t="s">
        <v>952</v>
      </c>
      <c r="D115" s="783"/>
      <c r="E115" s="826" t="b">
        <v>1</v>
      </c>
      <c r="F115" s="642"/>
      <c r="G115" s="790"/>
      <c r="H115" s="790"/>
      <c r="I115" s="790"/>
      <c r="J115" s="790"/>
      <c r="K115" s="790"/>
      <c r="L115" s="790"/>
      <c r="M115" s="790"/>
      <c r="N115" s="790"/>
      <c r="O115" s="790"/>
      <c r="P115" s="790"/>
      <c r="Q115" s="789"/>
      <c r="R115" s="555"/>
      <c r="S115" s="642"/>
      <c r="T115" s="790"/>
      <c r="U115" s="790"/>
      <c r="V115" s="790"/>
      <c r="W115" s="789"/>
      <c r="X115" s="827">
        <f t="shared" si="6"/>
        <v>0</v>
      </c>
      <c r="Y115" s="558"/>
      <c r="Z115" s="558"/>
      <c r="AA115" s="558"/>
      <c r="AB115" s="558"/>
      <c r="AC115" s="827">
        <f t="shared" si="5"/>
        <v>0</v>
      </c>
      <c r="AD115" s="644"/>
      <c r="AE115" s="434"/>
      <c r="AF115" s="433"/>
    </row>
    <row r="116" spans="1:32" s="436" customFormat="1" ht="12.75">
      <c r="A116" s="433"/>
      <c r="B116" s="434"/>
      <c r="C116" s="559" t="s">
        <v>952</v>
      </c>
      <c r="D116" s="783"/>
      <c r="E116" s="826" t="b">
        <v>1</v>
      </c>
      <c r="F116" s="642"/>
      <c r="G116" s="790"/>
      <c r="H116" s="790"/>
      <c r="I116" s="790"/>
      <c r="J116" s="790"/>
      <c r="K116" s="790"/>
      <c r="L116" s="790"/>
      <c r="M116" s="790"/>
      <c r="N116" s="790"/>
      <c r="O116" s="790"/>
      <c r="P116" s="790"/>
      <c r="Q116" s="789"/>
      <c r="R116" s="555"/>
      <c r="S116" s="642"/>
      <c r="T116" s="790"/>
      <c r="U116" s="790"/>
      <c r="V116" s="790"/>
      <c r="W116" s="789"/>
      <c r="X116" s="827">
        <f t="shared" si="6"/>
        <v>0</v>
      </c>
      <c r="Y116" s="558"/>
      <c r="Z116" s="558"/>
      <c r="AA116" s="558"/>
      <c r="AB116" s="558"/>
      <c r="AC116" s="827">
        <f t="shared" si="5"/>
        <v>0</v>
      </c>
      <c r="AD116" s="644"/>
      <c r="AE116" s="434"/>
      <c r="AF116" s="433"/>
    </row>
    <row r="117" spans="1:32" s="436" customFormat="1" ht="12.75">
      <c r="A117" s="433"/>
      <c r="B117" s="434"/>
      <c r="C117" s="559" t="s">
        <v>952</v>
      </c>
      <c r="D117" s="1374"/>
      <c r="E117" s="826" t="b">
        <v>1</v>
      </c>
      <c r="F117" s="642"/>
      <c r="G117" s="790"/>
      <c r="H117" s="790"/>
      <c r="I117" s="790"/>
      <c r="J117" s="790"/>
      <c r="K117" s="790"/>
      <c r="L117" s="790"/>
      <c r="M117" s="790"/>
      <c r="N117" s="790"/>
      <c r="O117" s="790"/>
      <c r="P117" s="790"/>
      <c r="Q117" s="789"/>
      <c r="R117" s="555"/>
      <c r="S117" s="642"/>
      <c r="T117" s="790"/>
      <c r="U117" s="790"/>
      <c r="V117" s="790"/>
      <c r="W117" s="789"/>
      <c r="X117" s="827">
        <f t="shared" si="6"/>
        <v>0</v>
      </c>
      <c r="Y117" s="558"/>
      <c r="Z117" s="558"/>
      <c r="AA117" s="558"/>
      <c r="AB117" s="558"/>
      <c r="AC117" s="827">
        <f t="shared" si="5"/>
        <v>0</v>
      </c>
      <c r="AD117" s="644"/>
      <c r="AE117" s="434"/>
      <c r="AF117" s="433"/>
    </row>
    <row r="118" spans="1:32" ht="15">
      <c r="A118" s="396"/>
      <c r="B118" s="36"/>
      <c r="C118" s="1375" t="s">
        <v>746</v>
      </c>
      <c r="D118" s="1376"/>
      <c r="E118" s="1377"/>
      <c r="F118" s="1378">
        <f>SUMIF($E$74:$E$117,TRUE,F74:F117)</f>
        <v>0</v>
      </c>
      <c r="G118" s="1379">
        <f aca="true" t="shared" si="7" ref="G118:AB118">SUMIF($E$74:$E$117,TRUE,G74:G117)</f>
        <v>0</v>
      </c>
      <c r="H118" s="1379">
        <f t="shared" si="7"/>
        <v>0</v>
      </c>
      <c r="I118" s="1379">
        <f t="shared" si="7"/>
        <v>0</v>
      </c>
      <c r="J118" s="1379">
        <f t="shared" si="7"/>
        <v>0</v>
      </c>
      <c r="K118" s="1379">
        <f t="shared" si="7"/>
        <v>0</v>
      </c>
      <c r="L118" s="1379">
        <f t="shared" si="7"/>
        <v>0</v>
      </c>
      <c r="M118" s="1379">
        <f t="shared" si="7"/>
        <v>0</v>
      </c>
      <c r="N118" s="1379">
        <f t="shared" si="7"/>
        <v>0</v>
      </c>
      <c r="O118" s="1379">
        <f t="shared" si="7"/>
        <v>0</v>
      </c>
      <c r="P118" s="1379">
        <f t="shared" si="7"/>
        <v>0</v>
      </c>
      <c r="Q118" s="1380">
        <f t="shared" si="7"/>
        <v>0</v>
      </c>
      <c r="R118" s="1381">
        <f t="shared" si="7"/>
        <v>0</v>
      </c>
      <c r="S118" s="1378">
        <f t="shared" si="7"/>
        <v>0</v>
      </c>
      <c r="T118" s="1379">
        <f t="shared" si="7"/>
        <v>0</v>
      </c>
      <c r="U118" s="1379">
        <f t="shared" si="7"/>
        <v>0</v>
      </c>
      <c r="V118" s="1379">
        <f t="shared" si="7"/>
        <v>0</v>
      </c>
      <c r="W118" s="1380">
        <f t="shared" si="7"/>
        <v>0</v>
      </c>
      <c r="X118" s="1380">
        <f t="shared" si="7"/>
        <v>0</v>
      </c>
      <c r="Y118" s="1379">
        <f t="shared" si="7"/>
        <v>0</v>
      </c>
      <c r="Z118" s="1379">
        <f t="shared" si="7"/>
        <v>0</v>
      </c>
      <c r="AA118" s="1379">
        <f t="shared" si="7"/>
        <v>0</v>
      </c>
      <c r="AB118" s="1379">
        <f t="shared" si="7"/>
        <v>0</v>
      </c>
      <c r="AC118" s="1380">
        <f>SUMIF($E$74:$E$117,TRUE,AC74:AC117)</f>
        <v>0</v>
      </c>
      <c r="AD118" s="609"/>
      <c r="AE118" s="36"/>
      <c r="AF118" s="396"/>
    </row>
    <row r="119" spans="1:32" s="406" customFormat="1" ht="13.5" thickBot="1">
      <c r="A119" s="399"/>
      <c r="B119" s="400"/>
      <c r="C119" s="1390" t="s">
        <v>953</v>
      </c>
      <c r="D119" s="1391"/>
      <c r="E119" s="1392"/>
      <c r="F119" s="1393">
        <f>SUM(F74:F117)</f>
        <v>0</v>
      </c>
      <c r="G119" s="1394">
        <f aca="true" t="shared" si="8" ref="G119:AC119">SUM(G74:G117)</f>
        <v>0</v>
      </c>
      <c r="H119" s="1394">
        <f t="shared" si="8"/>
        <v>0</v>
      </c>
      <c r="I119" s="1394">
        <f t="shared" si="8"/>
        <v>0</v>
      </c>
      <c r="J119" s="1394">
        <f t="shared" si="8"/>
        <v>0</v>
      </c>
      <c r="K119" s="1394">
        <f t="shared" si="8"/>
        <v>0</v>
      </c>
      <c r="L119" s="1394">
        <f t="shared" si="8"/>
        <v>0</v>
      </c>
      <c r="M119" s="1394">
        <f t="shared" si="8"/>
        <v>0</v>
      </c>
      <c r="N119" s="1394">
        <f t="shared" si="8"/>
        <v>0</v>
      </c>
      <c r="O119" s="1394">
        <f t="shared" si="8"/>
        <v>0</v>
      </c>
      <c r="P119" s="1394">
        <f t="shared" si="8"/>
        <v>0</v>
      </c>
      <c r="Q119" s="1395">
        <f t="shared" si="8"/>
        <v>0</v>
      </c>
      <c r="R119" s="1396">
        <f t="shared" si="8"/>
        <v>0</v>
      </c>
      <c r="S119" s="1393">
        <f t="shared" si="8"/>
        <v>0</v>
      </c>
      <c r="T119" s="1394">
        <f t="shared" si="8"/>
        <v>0</v>
      </c>
      <c r="U119" s="1394">
        <f t="shared" si="8"/>
        <v>0</v>
      </c>
      <c r="V119" s="1394">
        <f t="shared" si="8"/>
        <v>0</v>
      </c>
      <c r="W119" s="1395">
        <f t="shared" si="8"/>
        <v>0</v>
      </c>
      <c r="X119" s="1395">
        <f t="shared" si="8"/>
        <v>0</v>
      </c>
      <c r="Y119" s="1397">
        <f t="shared" si="8"/>
        <v>0</v>
      </c>
      <c r="Z119" s="1394">
        <f t="shared" si="8"/>
        <v>0</v>
      </c>
      <c r="AA119" s="1394">
        <f t="shared" si="8"/>
        <v>0</v>
      </c>
      <c r="AB119" s="1394">
        <f t="shared" si="8"/>
        <v>0</v>
      </c>
      <c r="AC119" s="1395">
        <f t="shared" si="8"/>
        <v>0</v>
      </c>
      <c r="AD119" s="616"/>
      <c r="AE119" s="400"/>
      <c r="AF119" s="399"/>
    </row>
    <row r="120" spans="1:32" s="406" customFormat="1" ht="13.5" thickBot="1">
      <c r="A120" s="399"/>
      <c r="B120" s="400"/>
      <c r="C120" s="400"/>
      <c r="D120" s="400"/>
      <c r="E120" s="400"/>
      <c r="F120" s="646"/>
      <c r="G120" s="646"/>
      <c r="H120" s="646"/>
      <c r="I120" s="646"/>
      <c r="J120" s="646"/>
      <c r="K120" s="646"/>
      <c r="L120" s="646"/>
      <c r="M120" s="646"/>
      <c r="N120" s="646"/>
      <c r="O120" s="646"/>
      <c r="P120" s="646"/>
      <c r="Q120" s="646"/>
      <c r="R120" s="646"/>
      <c r="S120" s="646"/>
      <c r="T120" s="646"/>
      <c r="U120" s="646"/>
      <c r="V120" s="646"/>
      <c r="W120" s="646"/>
      <c r="X120" s="647"/>
      <c r="Y120" s="647"/>
      <c r="Z120" s="647"/>
      <c r="AA120" s="647"/>
      <c r="AB120" s="647"/>
      <c r="AC120" s="647"/>
      <c r="AD120" s="647"/>
      <c r="AE120" s="400"/>
      <c r="AF120" s="399"/>
    </row>
    <row r="121" spans="1:32" s="406" customFormat="1" ht="12.75">
      <c r="A121" s="399"/>
      <c r="B121" s="400"/>
      <c r="C121" s="580" t="s">
        <v>834</v>
      </c>
      <c r="D121" s="581"/>
      <c r="E121" s="582"/>
      <c r="F121" s="612">
        <f>F70+F118</f>
        <v>0</v>
      </c>
      <c r="G121" s="613">
        <f>G70+G118</f>
        <v>0</v>
      </c>
      <c r="H121" s="613">
        <f>H70+H118</f>
        <v>0</v>
      </c>
      <c r="I121" s="613">
        <f aca="true" t="shared" si="9" ref="I121:AC121">I70+I118</f>
        <v>0</v>
      </c>
      <c r="J121" s="613">
        <f t="shared" si="9"/>
        <v>0</v>
      </c>
      <c r="K121" s="613">
        <f t="shared" si="9"/>
        <v>0</v>
      </c>
      <c r="L121" s="613">
        <f t="shared" si="9"/>
        <v>0</v>
      </c>
      <c r="M121" s="613">
        <f t="shared" si="9"/>
        <v>0</v>
      </c>
      <c r="N121" s="613">
        <f t="shared" si="9"/>
        <v>0</v>
      </c>
      <c r="O121" s="613">
        <f t="shared" si="9"/>
        <v>0</v>
      </c>
      <c r="P121" s="613">
        <f t="shared" si="9"/>
        <v>0</v>
      </c>
      <c r="Q121" s="614">
        <f t="shared" si="9"/>
        <v>0</v>
      </c>
      <c r="R121" s="648">
        <f t="shared" si="9"/>
        <v>0</v>
      </c>
      <c r="S121" s="612">
        <f t="shared" si="9"/>
        <v>0</v>
      </c>
      <c r="T121" s="613">
        <f t="shared" si="9"/>
        <v>0</v>
      </c>
      <c r="U121" s="613">
        <f t="shared" si="9"/>
        <v>0</v>
      </c>
      <c r="V121" s="613">
        <f t="shared" si="9"/>
        <v>0</v>
      </c>
      <c r="W121" s="614">
        <f t="shared" si="9"/>
        <v>0</v>
      </c>
      <c r="X121" s="614">
        <f t="shared" si="9"/>
        <v>0</v>
      </c>
      <c r="Y121" s="613">
        <f t="shared" si="9"/>
        <v>0</v>
      </c>
      <c r="Z121" s="613">
        <f t="shared" si="9"/>
        <v>0</v>
      </c>
      <c r="AA121" s="613">
        <f t="shared" si="9"/>
        <v>0</v>
      </c>
      <c r="AB121" s="613">
        <f t="shared" si="9"/>
        <v>0</v>
      </c>
      <c r="AC121" s="614">
        <f t="shared" si="9"/>
        <v>0</v>
      </c>
      <c r="AD121" s="615"/>
      <c r="AE121" s="400"/>
      <c r="AF121" s="399"/>
    </row>
    <row r="122" spans="1:32" ht="15.75" thickBot="1">
      <c r="A122" s="396"/>
      <c r="B122" s="36"/>
      <c r="C122" s="1243" t="s">
        <v>835</v>
      </c>
      <c r="D122" s="1391"/>
      <c r="E122" s="1244"/>
      <c r="F122" s="1393">
        <f>F71+F119</f>
        <v>0</v>
      </c>
      <c r="G122" s="1394">
        <f aca="true" t="shared" si="10" ref="G122:AC122">G71+G119</f>
        <v>0</v>
      </c>
      <c r="H122" s="1394">
        <f t="shared" si="10"/>
        <v>0</v>
      </c>
      <c r="I122" s="1394">
        <f t="shared" si="10"/>
        <v>0</v>
      </c>
      <c r="J122" s="1394">
        <f t="shared" si="10"/>
        <v>0</v>
      </c>
      <c r="K122" s="1394">
        <f t="shared" si="10"/>
        <v>0</v>
      </c>
      <c r="L122" s="1394">
        <f t="shared" si="10"/>
        <v>0</v>
      </c>
      <c r="M122" s="1394">
        <f t="shared" si="10"/>
        <v>0</v>
      </c>
      <c r="N122" s="1394">
        <f t="shared" si="10"/>
        <v>0</v>
      </c>
      <c r="O122" s="1394">
        <f t="shared" si="10"/>
        <v>0</v>
      </c>
      <c r="P122" s="1394">
        <f t="shared" si="10"/>
        <v>0</v>
      </c>
      <c r="Q122" s="1395">
        <f t="shared" si="10"/>
        <v>0</v>
      </c>
      <c r="R122" s="1396">
        <f t="shared" si="10"/>
        <v>0</v>
      </c>
      <c r="S122" s="1393">
        <f t="shared" si="10"/>
        <v>0</v>
      </c>
      <c r="T122" s="1394">
        <f t="shared" si="10"/>
        <v>0</v>
      </c>
      <c r="U122" s="1394">
        <f t="shared" si="10"/>
        <v>0</v>
      </c>
      <c r="V122" s="1394">
        <f t="shared" si="10"/>
        <v>0</v>
      </c>
      <c r="W122" s="1395">
        <f t="shared" si="10"/>
        <v>0</v>
      </c>
      <c r="X122" s="1395">
        <f t="shared" si="10"/>
        <v>0</v>
      </c>
      <c r="Y122" s="1397">
        <f>Y71+Y119</f>
        <v>0</v>
      </c>
      <c r="Z122" s="1394">
        <f>Z71+Z119</f>
        <v>0</v>
      </c>
      <c r="AA122" s="1394">
        <f t="shared" si="10"/>
        <v>0</v>
      </c>
      <c r="AB122" s="1394">
        <f t="shared" si="10"/>
        <v>0</v>
      </c>
      <c r="AC122" s="1395">
        <f t="shared" si="10"/>
        <v>0</v>
      </c>
      <c r="AD122" s="616"/>
      <c r="AE122" s="36"/>
      <c r="AF122" s="396"/>
    </row>
    <row r="123" spans="1:32" ht="15">
      <c r="A123" s="396"/>
      <c r="B123" s="36"/>
      <c r="C123" s="36"/>
      <c r="D123" s="402"/>
      <c r="E123" s="454" t="s">
        <v>747</v>
      </c>
      <c r="F123" s="36"/>
      <c r="G123" s="402"/>
      <c r="H123" s="402"/>
      <c r="I123" s="402"/>
      <c r="J123" s="511" t="s">
        <v>954</v>
      </c>
      <c r="K123" s="453"/>
      <c r="L123" s="36"/>
      <c r="M123" s="36"/>
      <c r="N123" s="36"/>
      <c r="O123" s="453"/>
      <c r="P123" s="36"/>
      <c r="Q123" s="36"/>
      <c r="R123" s="36"/>
      <c r="S123" s="36"/>
      <c r="T123" s="36"/>
      <c r="U123" s="36"/>
      <c r="V123" s="36"/>
      <c r="W123" s="36"/>
      <c r="X123" s="36"/>
      <c r="Y123" s="36"/>
      <c r="Z123" s="36"/>
      <c r="AA123" s="36"/>
      <c r="AB123" s="36"/>
      <c r="AC123" s="36"/>
      <c r="AD123" s="36"/>
      <c r="AE123" s="36"/>
      <c r="AF123" s="396"/>
    </row>
    <row r="124" spans="1:32" ht="15.75" thickBot="1">
      <c r="A124" s="396"/>
      <c r="B124" s="36"/>
      <c r="C124" s="36"/>
      <c r="D124" s="448"/>
      <c r="E124" s="511" t="s">
        <v>838</v>
      </c>
      <c r="F124" s="36"/>
      <c r="G124" s="448"/>
      <c r="H124" s="448"/>
      <c r="I124" s="448"/>
      <c r="J124" s="511" t="s">
        <v>955</v>
      </c>
      <c r="K124" s="453"/>
      <c r="L124" s="36"/>
      <c r="M124" s="36"/>
      <c r="N124" s="36"/>
      <c r="O124" s="453"/>
      <c r="P124" s="36"/>
      <c r="R124" s="36"/>
      <c r="S124" s="453"/>
      <c r="T124" s="36"/>
      <c r="U124" s="36"/>
      <c r="V124" s="36"/>
      <c r="W124" s="36"/>
      <c r="X124" s="36"/>
      <c r="Y124" s="36"/>
      <c r="Z124" s="36"/>
      <c r="AA124" s="36"/>
      <c r="AB124" s="36"/>
      <c r="AC124" s="36"/>
      <c r="AD124" s="36"/>
      <c r="AE124" s="36"/>
      <c r="AF124" s="396"/>
    </row>
    <row r="125" spans="1:32" ht="15">
      <c r="A125" s="396"/>
      <c r="B125" s="36"/>
      <c r="C125" s="36"/>
      <c r="D125" s="448"/>
      <c r="E125" s="511" t="s">
        <v>839</v>
      </c>
      <c r="F125" s="36"/>
      <c r="G125" s="448"/>
      <c r="H125" s="448"/>
      <c r="I125" s="448"/>
      <c r="J125" s="511" t="s">
        <v>956</v>
      </c>
      <c r="K125" s="453"/>
      <c r="L125" s="36"/>
      <c r="M125" s="36"/>
      <c r="N125" s="36"/>
      <c r="O125" s="452"/>
      <c r="P125" s="402"/>
      <c r="Q125" s="402"/>
      <c r="R125" s="721"/>
      <c r="S125" s="692" t="s">
        <v>24</v>
      </c>
      <c r="T125" s="722"/>
      <c r="U125" s="720" t="s">
        <v>695</v>
      </c>
      <c r="V125" s="696" t="s">
        <v>696</v>
      </c>
      <c r="W125" s="696" t="s">
        <v>837</v>
      </c>
      <c r="X125" s="701" t="s">
        <v>698</v>
      </c>
      <c r="Y125" s="36"/>
      <c r="Z125" s="36"/>
      <c r="AA125" s="36"/>
      <c r="AB125" s="36"/>
      <c r="AC125" s="36"/>
      <c r="AD125" s="36"/>
      <c r="AE125" s="36"/>
      <c r="AF125" s="396"/>
    </row>
    <row r="126" spans="1:32" ht="15">
      <c r="A126" s="396"/>
      <c r="B126" s="36"/>
      <c r="C126" s="36"/>
      <c r="D126" s="517"/>
      <c r="E126" s="514" t="s">
        <v>913</v>
      </c>
      <c r="F126" s="36"/>
      <c r="G126" s="517"/>
      <c r="H126" s="517"/>
      <c r="I126" s="517"/>
      <c r="J126" s="511" t="s">
        <v>957</v>
      </c>
      <c r="K126" s="453"/>
      <c r="L126" s="36"/>
      <c r="M126" s="36"/>
      <c r="N126" s="36"/>
      <c r="O126" s="649"/>
      <c r="P126" s="649"/>
      <c r="Q126" s="650"/>
      <c r="R126" s="1398"/>
      <c r="S126" s="512"/>
      <c r="T126" s="1331"/>
      <c r="U126" s="513" t="s">
        <v>708</v>
      </c>
      <c r="V126" s="738" t="s">
        <v>708</v>
      </c>
      <c r="W126" s="751" t="s">
        <v>698</v>
      </c>
      <c r="X126" s="773" t="s">
        <v>708</v>
      </c>
      <c r="Y126" s="36"/>
      <c r="Z126" s="36"/>
      <c r="AA126" s="36"/>
      <c r="AB126" s="36"/>
      <c r="AC126" s="36"/>
      <c r="AD126" s="36"/>
      <c r="AE126" s="36"/>
      <c r="AF126" s="396"/>
    </row>
    <row r="127" spans="1:32" ht="15">
      <c r="A127" s="396"/>
      <c r="B127" s="36"/>
      <c r="C127" s="36"/>
      <c r="D127" s="517"/>
      <c r="E127" s="514" t="s">
        <v>958</v>
      </c>
      <c r="F127" s="36"/>
      <c r="G127" s="517"/>
      <c r="H127" s="517"/>
      <c r="I127" s="517"/>
      <c r="J127" s="511" t="s">
        <v>917</v>
      </c>
      <c r="K127" s="36"/>
      <c r="L127" s="36"/>
      <c r="M127" s="36"/>
      <c r="N127" s="36"/>
      <c r="O127" s="649"/>
      <c r="P127" s="649"/>
      <c r="Q127" s="649"/>
      <c r="R127" s="1399" t="s">
        <v>912</v>
      </c>
      <c r="S127" s="623"/>
      <c r="T127" s="1400"/>
      <c r="U127" s="1401">
        <f>J122</f>
        <v>0</v>
      </c>
      <c r="V127" s="1402"/>
      <c r="W127" s="1402"/>
      <c r="X127" s="1403">
        <f>U127+V127-W127</f>
        <v>0</v>
      </c>
      <c r="Y127" s="36"/>
      <c r="Z127" s="36"/>
      <c r="AA127" s="36"/>
      <c r="AB127" s="36"/>
      <c r="AC127" s="36"/>
      <c r="AD127" s="36"/>
      <c r="AE127" s="36"/>
      <c r="AF127" s="396"/>
    </row>
    <row r="128" spans="1:32" ht="15">
      <c r="A128" s="396"/>
      <c r="B128" s="36"/>
      <c r="C128" s="36"/>
      <c r="D128" s="517"/>
      <c r="E128" s="514" t="s">
        <v>921</v>
      </c>
      <c r="F128" s="36"/>
      <c r="G128" s="517"/>
      <c r="H128" s="517"/>
      <c r="I128" s="517"/>
      <c r="J128" s="511"/>
      <c r="K128" s="36"/>
      <c r="L128" s="36"/>
      <c r="M128" s="36"/>
      <c r="N128" s="36"/>
      <c r="O128" s="627"/>
      <c r="P128" s="627"/>
      <c r="Q128" s="627"/>
      <c r="R128" s="1399" t="s">
        <v>915</v>
      </c>
      <c r="S128" s="623"/>
      <c r="T128" s="1400"/>
      <c r="U128" s="1401">
        <f>I122</f>
        <v>0</v>
      </c>
      <c r="V128" s="1402"/>
      <c r="W128" s="1402"/>
      <c r="X128" s="1403">
        <f>U128+V128-W128</f>
        <v>0</v>
      </c>
      <c r="Y128" s="36"/>
      <c r="Z128" s="36"/>
      <c r="AA128" s="36"/>
      <c r="AB128" s="36"/>
      <c r="AC128" s="36"/>
      <c r="AD128" s="36"/>
      <c r="AE128" s="36"/>
      <c r="AF128" s="396"/>
    </row>
    <row r="129" spans="1:32" ht="15">
      <c r="A129" s="396"/>
      <c r="B129" s="36"/>
      <c r="C129" s="36"/>
      <c r="D129" s="517"/>
      <c r="E129" s="514" t="s">
        <v>924</v>
      </c>
      <c r="F129" s="36"/>
      <c r="G129" s="517"/>
      <c r="H129" s="517"/>
      <c r="I129" s="517"/>
      <c r="J129" s="517"/>
      <c r="K129" s="517"/>
      <c r="L129" s="453"/>
      <c r="M129" s="453"/>
      <c r="N129" s="36"/>
      <c r="O129" s="517"/>
      <c r="P129" s="517"/>
      <c r="Q129" s="519"/>
      <c r="R129" s="1399" t="s">
        <v>918</v>
      </c>
      <c r="S129" s="623"/>
      <c r="T129" s="1400"/>
      <c r="U129" s="1401">
        <f>L122</f>
        <v>0</v>
      </c>
      <c r="V129" s="1402"/>
      <c r="W129" s="1402"/>
      <c r="X129" s="1403">
        <f>U129+V129-W129</f>
        <v>0</v>
      </c>
      <c r="Y129" s="36"/>
      <c r="Z129" s="36"/>
      <c r="AA129" s="36"/>
      <c r="AB129" s="36"/>
      <c r="AC129" s="36"/>
      <c r="AD129" s="36"/>
      <c r="AE129" s="36"/>
      <c r="AF129" s="396"/>
    </row>
    <row r="130" spans="1:32" ht="15">
      <c r="A130" s="396"/>
      <c r="B130" s="36"/>
      <c r="C130" s="36"/>
      <c r="D130" s="517"/>
      <c r="E130" s="514" t="s">
        <v>925</v>
      </c>
      <c r="F130" s="36"/>
      <c r="G130" s="517"/>
      <c r="H130" s="517"/>
      <c r="I130" s="517"/>
      <c r="J130" s="517"/>
      <c r="K130" s="517"/>
      <c r="L130" s="517"/>
      <c r="M130" s="517"/>
      <c r="N130" s="36"/>
      <c r="O130" s="452"/>
      <c r="P130" s="517"/>
      <c r="Q130" s="517"/>
      <c r="R130" s="1399" t="s">
        <v>920</v>
      </c>
      <c r="S130" s="623"/>
      <c r="T130" s="1400"/>
      <c r="U130" s="1401">
        <f>K122</f>
        <v>0</v>
      </c>
      <c r="V130" s="1402"/>
      <c r="W130" s="1402"/>
      <c r="X130" s="1403">
        <f>U130+V130-W130</f>
        <v>0</v>
      </c>
      <c r="Y130" s="36"/>
      <c r="Z130" s="36"/>
      <c r="AA130" s="36"/>
      <c r="AB130" s="36"/>
      <c r="AC130" s="36"/>
      <c r="AD130" s="36"/>
      <c r="AE130" s="36"/>
      <c r="AF130" s="396"/>
    </row>
    <row r="131" spans="1:32" ht="15">
      <c r="A131" s="396"/>
      <c r="B131" s="36"/>
      <c r="C131" s="36"/>
      <c r="D131" s="517"/>
      <c r="E131" s="514" t="s">
        <v>926</v>
      </c>
      <c r="F131" s="36"/>
      <c r="G131" s="517"/>
      <c r="H131" s="517"/>
      <c r="I131" s="517"/>
      <c r="J131" s="517"/>
      <c r="K131" s="517"/>
      <c r="L131" s="517"/>
      <c r="M131" s="517"/>
      <c r="N131" s="36"/>
      <c r="O131" s="521"/>
      <c r="P131" s="521"/>
      <c r="Q131" s="521"/>
      <c r="R131" s="1399" t="s">
        <v>922</v>
      </c>
      <c r="S131" s="623"/>
      <c r="T131" s="1400"/>
      <c r="U131" s="1401">
        <f>M122</f>
        <v>0</v>
      </c>
      <c r="V131" s="1402"/>
      <c r="W131" s="1402"/>
      <c r="X131" s="1403">
        <f>U131+V131-W131</f>
        <v>0</v>
      </c>
      <c r="Y131" s="36"/>
      <c r="Z131" s="36"/>
      <c r="AA131" s="36"/>
      <c r="AB131" s="36"/>
      <c r="AC131" s="36"/>
      <c r="AD131" s="36"/>
      <c r="AE131" s="36"/>
      <c r="AF131" s="396"/>
    </row>
    <row r="132" spans="1:32" ht="15.75" thickBot="1">
      <c r="A132" s="396"/>
      <c r="B132" s="36"/>
      <c r="C132" s="36"/>
      <c r="D132" s="517"/>
      <c r="E132" s="514" t="s">
        <v>927</v>
      </c>
      <c r="F132" s="36"/>
      <c r="G132" s="517"/>
      <c r="H132" s="517"/>
      <c r="I132" s="517"/>
      <c r="J132" s="517"/>
      <c r="K132" s="517"/>
      <c r="L132" s="517"/>
      <c r="M132" s="517"/>
      <c r="N132" s="36"/>
      <c r="O132" s="452"/>
      <c r="P132" s="520"/>
      <c r="Q132" s="520"/>
      <c r="R132" s="979" t="s">
        <v>501</v>
      </c>
      <c r="S132" s="980"/>
      <c r="T132" s="981"/>
      <c r="U132" s="651">
        <f>U127+U128+U129+U130-U131</f>
        <v>0</v>
      </c>
      <c r="V132" s="651">
        <f>V127+V128+V129+V130-V131</f>
        <v>0</v>
      </c>
      <c r="W132" s="651">
        <f>W127+W128+W129+W130-W131</f>
        <v>0</v>
      </c>
      <c r="X132" s="652">
        <f>X127+X128+X129+X130-X131</f>
        <v>0</v>
      </c>
      <c r="Y132" s="36"/>
      <c r="Z132" s="36"/>
      <c r="AA132" s="36"/>
      <c r="AB132" s="36"/>
      <c r="AC132" s="36"/>
      <c r="AD132" s="36"/>
      <c r="AE132" s="36"/>
      <c r="AF132" s="396"/>
    </row>
    <row r="133" spans="1:32" ht="15">
      <c r="A133" s="396"/>
      <c r="B133" s="36"/>
      <c r="C133" s="36"/>
      <c r="D133" s="448"/>
      <c r="E133" s="511" t="s">
        <v>931</v>
      </c>
      <c r="F133" s="36"/>
      <c r="G133" s="448"/>
      <c r="H133" s="448"/>
      <c r="I133" s="448"/>
      <c r="J133" s="448"/>
      <c r="K133" s="448"/>
      <c r="L133" s="448"/>
      <c r="M133" s="448"/>
      <c r="N133" s="448"/>
      <c r="O133" s="653"/>
      <c r="P133" s="653"/>
      <c r="Q133" s="654"/>
      <c r="R133" s="518"/>
      <c r="S133" s="517"/>
      <c r="T133" s="517"/>
      <c r="U133" s="519" t="str">
        <f>IF(SUM(U127:U130)=X122,"","Check Error")</f>
        <v/>
      </c>
      <c r="V133" s="519" t="str">
        <f>IF(V132=(Y122+Z122),"","Check Error")</f>
        <v/>
      </c>
      <c r="W133" s="519" t="str">
        <f>IF(W132=(AA122+AB122),"","Check Error")</f>
        <v/>
      </c>
      <c r="X133" s="519" t="str">
        <f>IF(SUM(X127:X130)=(AC122),"","Check Error")</f>
        <v/>
      </c>
      <c r="Y133" s="36"/>
      <c r="Z133" s="36"/>
      <c r="AA133" s="36"/>
      <c r="AB133" s="36"/>
      <c r="AC133" s="36"/>
      <c r="AD133" s="36"/>
      <c r="AE133" s="36"/>
      <c r="AF133" s="396"/>
    </row>
    <row r="134" spans="1:32" s="406" customFormat="1" ht="15.75" thickBot="1">
      <c r="A134" s="399"/>
      <c r="B134" s="400"/>
      <c r="C134" s="400"/>
      <c r="D134" s="402"/>
      <c r="E134" s="646"/>
      <c r="F134" s="400"/>
      <c r="G134" s="402"/>
      <c r="H134" s="402"/>
      <c r="I134" s="402"/>
      <c r="J134" s="402"/>
      <c r="K134" s="402"/>
      <c r="L134" s="402"/>
      <c r="M134" s="402"/>
      <c r="N134" s="402"/>
      <c r="O134" s="620"/>
      <c r="P134" s="620"/>
      <c r="Q134" s="458"/>
      <c r="R134" s="458"/>
      <c r="S134" s="458"/>
      <c r="T134" s="458"/>
      <c r="U134" s="655"/>
      <c r="V134" s="458"/>
      <c r="W134" s="36"/>
      <c r="X134" s="36"/>
      <c r="Y134" s="36"/>
      <c r="Z134" s="36"/>
      <c r="AA134" s="36"/>
      <c r="AB134" s="36"/>
      <c r="AC134" s="36"/>
      <c r="AD134" s="36"/>
      <c r="AE134" s="400"/>
      <c r="AF134" s="399"/>
    </row>
    <row r="135" spans="1:32" ht="15">
      <c r="A135" s="396"/>
      <c r="B135" s="36"/>
      <c r="C135" s="36"/>
      <c r="D135" s="36"/>
      <c r="E135" s="36"/>
      <c r="F135" s="36"/>
      <c r="G135" s="36"/>
      <c r="H135" s="36"/>
      <c r="I135" s="36"/>
      <c r="J135" s="36"/>
      <c r="K135" s="36"/>
      <c r="L135" s="36"/>
      <c r="M135" s="36"/>
      <c r="N135" s="36"/>
      <c r="O135" s="36"/>
      <c r="P135" s="36"/>
      <c r="Q135" s="36"/>
      <c r="R135" s="721"/>
      <c r="S135" s="692" t="s">
        <v>24</v>
      </c>
      <c r="T135" s="722"/>
      <c r="U135" s="720" t="s">
        <v>695</v>
      </c>
      <c r="V135" s="696" t="s">
        <v>696</v>
      </c>
      <c r="W135" s="696" t="s">
        <v>837</v>
      </c>
      <c r="X135" s="701" t="s">
        <v>698</v>
      </c>
      <c r="Y135" s="36"/>
      <c r="Z135" s="36"/>
      <c r="AA135" s="36"/>
      <c r="AB135" s="36"/>
      <c r="AC135" s="36"/>
      <c r="AD135" s="36"/>
      <c r="AE135" s="36"/>
      <c r="AF135" s="396"/>
    </row>
    <row r="136" spans="1:32" ht="15">
      <c r="A136" s="396"/>
      <c r="B136" s="36"/>
      <c r="C136" s="36"/>
      <c r="D136" s="36"/>
      <c r="E136" s="36"/>
      <c r="F136" s="36"/>
      <c r="G136" s="36"/>
      <c r="H136" s="36"/>
      <c r="I136" s="36"/>
      <c r="J136" s="36"/>
      <c r="K136" s="36"/>
      <c r="L136" s="36"/>
      <c r="M136" s="36"/>
      <c r="N136" s="36"/>
      <c r="O136" s="36"/>
      <c r="P136" s="36"/>
      <c r="Q136" s="36"/>
      <c r="R136" s="1398"/>
      <c r="S136" s="512"/>
      <c r="T136" s="1331"/>
      <c r="U136" s="513" t="s">
        <v>928</v>
      </c>
      <c r="V136" s="738" t="s">
        <v>928</v>
      </c>
      <c r="W136" s="751" t="s">
        <v>698</v>
      </c>
      <c r="X136" s="773" t="s">
        <v>708</v>
      </c>
      <c r="Y136" s="36"/>
      <c r="Z136" s="36"/>
      <c r="AA136" s="36"/>
      <c r="AB136" s="36"/>
      <c r="AC136" s="36"/>
      <c r="AD136" s="36"/>
      <c r="AE136" s="36"/>
      <c r="AF136" s="396"/>
    </row>
    <row r="137" spans="1:32" ht="15">
      <c r="A137" s="396"/>
      <c r="B137" s="36"/>
      <c r="C137" s="36"/>
      <c r="D137" s="36"/>
      <c r="E137" s="36"/>
      <c r="F137" s="36"/>
      <c r="G137" s="36"/>
      <c r="H137" s="36"/>
      <c r="I137" s="36"/>
      <c r="J137" s="36"/>
      <c r="K137" s="36"/>
      <c r="L137" s="36"/>
      <c r="M137" s="36"/>
      <c r="N137" s="36"/>
      <c r="O137" s="36"/>
      <c r="P137" s="36"/>
      <c r="Q137" s="36"/>
      <c r="R137" s="1399" t="s">
        <v>930</v>
      </c>
      <c r="S137" s="623"/>
      <c r="T137" s="1400"/>
      <c r="U137" s="1401">
        <f>O122+Q122</f>
        <v>0</v>
      </c>
      <c r="V137" s="1402"/>
      <c r="W137" s="1402"/>
      <c r="X137" s="1403">
        <f>U137+V137-W137</f>
        <v>0</v>
      </c>
      <c r="Y137" s="36"/>
      <c r="Z137" s="36"/>
      <c r="AA137" s="36"/>
      <c r="AB137" s="36"/>
      <c r="AC137" s="36"/>
      <c r="AD137" s="36"/>
      <c r="AE137" s="36"/>
      <c r="AF137" s="396"/>
    </row>
    <row r="138" spans="1:32" ht="15">
      <c r="A138" s="396"/>
      <c r="B138" s="36"/>
      <c r="C138" s="36"/>
      <c r="D138" s="36"/>
      <c r="E138" s="36"/>
      <c r="F138" s="36"/>
      <c r="G138" s="36"/>
      <c r="H138" s="36"/>
      <c r="I138" s="36"/>
      <c r="J138" s="36"/>
      <c r="K138" s="36"/>
      <c r="L138" s="36"/>
      <c r="M138" s="36"/>
      <c r="N138" s="36"/>
      <c r="O138" s="36"/>
      <c r="P138" s="36"/>
      <c r="Q138" s="36"/>
      <c r="R138" s="1399" t="s">
        <v>932</v>
      </c>
      <c r="S138" s="623"/>
      <c r="T138" s="1400"/>
      <c r="U138" s="1401">
        <f>N122+P122</f>
        <v>0</v>
      </c>
      <c r="V138" s="1402"/>
      <c r="W138" s="1402"/>
      <c r="X138" s="1403">
        <f>U138+V138-W138</f>
        <v>0</v>
      </c>
      <c r="Y138" s="36"/>
      <c r="Z138" s="36"/>
      <c r="AA138" s="36"/>
      <c r="AB138" s="36"/>
      <c r="AC138" s="36"/>
      <c r="AD138" s="36"/>
      <c r="AE138" s="36"/>
      <c r="AF138" s="396"/>
    </row>
    <row r="139" spans="1:32" ht="15">
      <c r="A139" s="396"/>
      <c r="B139" s="36"/>
      <c r="C139" s="36"/>
      <c r="D139" s="36"/>
      <c r="E139" s="36"/>
      <c r="F139" s="36"/>
      <c r="G139" s="36"/>
      <c r="H139" s="36"/>
      <c r="I139" s="36"/>
      <c r="J139" s="36"/>
      <c r="K139" s="36"/>
      <c r="L139" s="36"/>
      <c r="M139" s="36"/>
      <c r="N139" s="36"/>
      <c r="O139" s="36"/>
      <c r="P139" s="36"/>
      <c r="Q139" s="36"/>
      <c r="R139" s="1399" t="s">
        <v>933</v>
      </c>
      <c r="S139" s="623"/>
      <c r="T139" s="1400"/>
      <c r="U139" s="1401">
        <f>R122</f>
        <v>0</v>
      </c>
      <c r="V139" s="1402"/>
      <c r="W139" s="1402"/>
      <c r="X139" s="1403">
        <f>U139+V139-W139</f>
        <v>0</v>
      </c>
      <c r="Y139" s="36"/>
      <c r="Z139" s="36"/>
      <c r="AA139" s="36"/>
      <c r="AB139" s="36"/>
      <c r="AC139" s="36"/>
      <c r="AD139" s="36"/>
      <c r="AE139" s="36"/>
      <c r="AF139" s="396"/>
    </row>
    <row r="140" spans="1:32" ht="15.75" thickBot="1">
      <c r="A140" s="396"/>
      <c r="B140" s="36"/>
      <c r="C140" s="36"/>
      <c r="D140" s="36"/>
      <c r="E140" s="36"/>
      <c r="F140" s="36"/>
      <c r="G140" s="36"/>
      <c r="H140" s="36"/>
      <c r="I140" s="36"/>
      <c r="J140" s="36"/>
      <c r="K140" s="36"/>
      <c r="L140" s="36"/>
      <c r="M140" s="36"/>
      <c r="N140" s="36"/>
      <c r="O140" s="36"/>
      <c r="P140" s="36"/>
      <c r="Q140" s="36"/>
      <c r="R140" s="979" t="s">
        <v>501</v>
      </c>
      <c r="S140" s="980"/>
      <c r="T140" s="981"/>
      <c r="U140" s="651">
        <f>SUM(U137:U139)</f>
        <v>0</v>
      </c>
      <c r="V140" s="651">
        <f>SUM(V137:V139)</f>
        <v>0</v>
      </c>
      <c r="W140" s="651">
        <f>SUM(W137:W139)</f>
        <v>0</v>
      </c>
      <c r="X140" s="652">
        <f>SUM(X137:X139)</f>
        <v>0</v>
      </c>
      <c r="Y140" s="36"/>
      <c r="Z140" s="36"/>
      <c r="AA140" s="36"/>
      <c r="AB140" s="36"/>
      <c r="AC140" s="525" t="s">
        <v>885</v>
      </c>
      <c r="AD140" s="525"/>
      <c r="AE140" s="36"/>
      <c r="AF140" s="396"/>
    </row>
    <row r="141" spans="1:32" ht="15">
      <c r="A141" s="396"/>
      <c r="B141" s="36"/>
      <c r="C141" s="36"/>
      <c r="D141" s="36"/>
      <c r="E141" s="36"/>
      <c r="F141" s="36"/>
      <c r="G141" s="36"/>
      <c r="H141" s="36"/>
      <c r="I141" s="36"/>
      <c r="J141" s="36"/>
      <c r="K141" s="36"/>
      <c r="L141" s="36"/>
      <c r="M141" s="36"/>
      <c r="N141" s="36"/>
      <c r="O141" s="36"/>
      <c r="P141" s="36"/>
      <c r="Q141" s="36"/>
      <c r="R141" s="518"/>
      <c r="S141" s="517"/>
      <c r="T141" s="517"/>
      <c r="U141" s="519" t="str">
        <f>IF(U140=SUM(N122:R122),"","Check Error")</f>
        <v/>
      </c>
      <c r="V141" s="519"/>
      <c r="W141" s="519"/>
      <c r="X141" s="519"/>
      <c r="Y141" s="36"/>
      <c r="Z141" s="36"/>
      <c r="AA141" s="36"/>
      <c r="AB141" s="36"/>
      <c r="AC141" s="36"/>
      <c r="AD141" s="36"/>
      <c r="AE141" s="36"/>
      <c r="AF141" s="396"/>
    </row>
    <row r="142" spans="1:32" ht="15">
      <c r="A142" s="396"/>
      <c r="B142" s="396"/>
      <c r="C142" s="396"/>
      <c r="D142" s="396"/>
      <c r="E142" s="396"/>
      <c r="F142" s="396"/>
      <c r="G142" s="396"/>
      <c r="H142" s="396"/>
      <c r="I142" s="396"/>
      <c r="J142" s="396"/>
      <c r="K142" s="396"/>
      <c r="L142" s="396"/>
      <c r="M142" s="396"/>
      <c r="N142" s="396"/>
      <c r="O142" s="396"/>
      <c r="P142" s="396"/>
      <c r="Q142" s="396"/>
      <c r="R142" s="396"/>
      <c r="S142" s="396"/>
      <c r="T142" s="396"/>
      <c r="U142" s="396"/>
      <c r="V142" s="396"/>
      <c r="W142" s="396"/>
      <c r="X142" s="396"/>
      <c r="Y142" s="396"/>
      <c r="Z142" s="396"/>
      <c r="AA142" s="396"/>
      <c r="AB142" s="396"/>
      <c r="AC142" s="396"/>
      <c r="AD142" s="396"/>
      <c r="AE142" s="396"/>
      <c r="AF142" s="396"/>
    </row>
    <row r="143" spans="1:32" ht="15">
      <c r="A143" s="396"/>
      <c r="B143" s="396"/>
      <c r="C143" s="396"/>
      <c r="D143" s="396"/>
      <c r="E143" s="396"/>
      <c r="F143" s="396"/>
      <c r="G143" s="396"/>
      <c r="H143" s="396"/>
      <c r="I143" s="396"/>
      <c r="J143" s="396"/>
      <c r="K143" s="396"/>
      <c r="L143" s="396"/>
      <c r="M143" s="396"/>
      <c r="N143" s="396"/>
      <c r="O143" s="396"/>
      <c r="P143" s="396"/>
      <c r="Q143" s="396"/>
      <c r="R143" s="396"/>
      <c r="S143" s="396"/>
      <c r="T143" s="396"/>
      <c r="U143" s="396"/>
      <c r="V143" s="396"/>
      <c r="W143" s="396"/>
      <c r="X143" s="396"/>
      <c r="Y143" s="396"/>
      <c r="Z143" s="396"/>
      <c r="AA143" s="396"/>
      <c r="AB143" s="396"/>
      <c r="AC143" s="396"/>
      <c r="AD143" s="396"/>
      <c r="AE143" s="396"/>
      <c r="AF143" s="396"/>
    </row>
  </sheetData>
  <sheetProtection formatCells="0" formatColumns="0" formatRows="0"/>
  <mergeCells count="22">
    <mergeCell ref="O12:O16"/>
    <mergeCell ref="P12:P16"/>
    <mergeCell ref="Q12:Q16"/>
    <mergeCell ref="R132:T132"/>
    <mergeCell ref="R140:T140"/>
    <mergeCell ref="I10:J11"/>
    <mergeCell ref="K10:L11"/>
    <mergeCell ref="N10:O11"/>
    <mergeCell ref="P10:Q11"/>
    <mergeCell ref="AD10:AD11"/>
    <mergeCell ref="I12:I16"/>
    <mergeCell ref="J12:J16"/>
    <mergeCell ref="K12:K16"/>
    <mergeCell ref="L12:L16"/>
    <mergeCell ref="N12:N16"/>
    <mergeCell ref="D4:F4"/>
    <mergeCell ref="D5:F5"/>
    <mergeCell ref="F8:Q8"/>
    <mergeCell ref="S8:W8"/>
    <mergeCell ref="G9:H9"/>
    <mergeCell ref="I9:M9"/>
    <mergeCell ref="N9:Q9"/>
  </mergeCells>
  <hyperlinks>
    <hyperlink ref="AC140" location="Index!A1" display="Index"/>
  </hyperlinks>
  <printOptions/>
  <pageMargins left="0.7" right="0.7" top="0.75" bottom="0.75" header="0.3" footer="0.3"/>
  <pageSetup fitToHeight="0" fitToWidth="1" horizontalDpi="600" verticalDpi="600" orientation="landscape" paperSize="9" scale="26"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44C2C-B3AE-437E-B21D-C1884AB8245B}">
  <sheetPr>
    <tabColor rgb="FF0070C0"/>
  </sheetPr>
  <dimension ref="A1:A1"/>
  <sheetViews>
    <sheetView showGridLines="0" workbookViewId="0" topLeftCell="A1"/>
  </sheetViews>
  <sheetFormatPr defaultColWidth="9.140625" defaultRowHeight="15"/>
  <cols>
    <col min="1" max="16384" width="9.140625" style="660" customWidth="1"/>
  </cols>
  <sheetData/>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1EB64-8133-4ACA-9F50-69879A1BD987}">
  <sheetPr>
    <tabColor theme="8" tint="0.39998000860214233"/>
    <pageSetUpPr fitToPage="1"/>
  </sheetPr>
  <dimension ref="B2:I71"/>
  <sheetViews>
    <sheetView showGridLines="0" view="pageBreakPreview" zoomScale="60" workbookViewId="0" topLeftCell="A1">
      <pane ySplit="9" topLeftCell="A11" activePane="bottomLeft" state="frozen"/>
      <selection pane="bottomLeft" activeCell="A10" sqref="A10"/>
    </sheetView>
  </sheetViews>
  <sheetFormatPr defaultColWidth="9.140625" defaultRowHeight="15"/>
  <cols>
    <col min="1" max="1" width="1.28515625" style="660" customWidth="1"/>
    <col min="2" max="2" width="33.00390625" style="660" bestFit="1" customWidth="1"/>
    <col min="3" max="5" width="14.421875" style="660" bestFit="1" customWidth="1"/>
    <col min="6" max="16384" width="9.140625" style="660" customWidth="1"/>
  </cols>
  <sheetData>
    <row r="1" ht="7.5" customHeight="1"/>
    <row r="2" spans="2:5" ht="24.75" thickBot="1">
      <c r="B2" s="664" t="s">
        <v>959</v>
      </c>
      <c r="C2" s="665" t="s">
        <v>960</v>
      </c>
      <c r="D2" s="665" t="s">
        <v>961</v>
      </c>
      <c r="E2" s="665" t="s">
        <v>962</v>
      </c>
    </row>
    <row r="3" spans="2:5" ht="15">
      <c r="B3" s="661" t="s">
        <v>963</v>
      </c>
      <c r="C3" s="666"/>
      <c r="D3" s="667">
        <f ca="1">SOFP!N224</f>
        <v>0</v>
      </c>
      <c r="E3" s="667">
        <f ca="1">C3-D3</f>
        <v>0</v>
      </c>
    </row>
    <row r="4" spans="2:5" ht="15">
      <c r="B4" s="661" t="s">
        <v>964</v>
      </c>
      <c r="C4" s="666"/>
      <c r="D4" s="667">
        <f ca="1">SOFP!N298</f>
        <v>0</v>
      </c>
      <c r="E4" s="667">
        <f ca="1">C4-D4</f>
        <v>0</v>
      </c>
    </row>
    <row r="5" spans="2:5" ht="15">
      <c r="B5" s="661" t="s">
        <v>965</v>
      </c>
      <c r="C5" s="666"/>
      <c r="D5" s="667">
        <f ca="1">SOFP!N332</f>
        <v>0</v>
      </c>
      <c r="E5" s="667">
        <f ca="1">C5-D5</f>
        <v>0</v>
      </c>
    </row>
    <row r="6" spans="2:5" ht="15">
      <c r="B6" s="661" t="s">
        <v>966</v>
      </c>
      <c r="C6" s="666"/>
      <c r="D6" s="667">
        <f ca="1">SCI!R196</f>
        <v>0</v>
      </c>
      <c r="E6" s="667">
        <f ca="1">C6-D6</f>
        <v>0</v>
      </c>
    </row>
    <row r="7" ht="15">
      <c r="B7" s="662"/>
    </row>
    <row r="8" s="668" customFormat="1" ht="3.75" customHeight="1">
      <c r="D8" s="669"/>
    </row>
    <row r="9" ht="15">
      <c r="B9" s="661" t="s">
        <v>967</v>
      </c>
    </row>
    <row r="10" ht="15">
      <c r="B10" s="661" t="s">
        <v>968</v>
      </c>
    </row>
    <row r="11" spans="2:9" ht="39" customHeight="1">
      <c r="B11" s="1404"/>
      <c r="C11" s="1405"/>
      <c r="D11" s="1405"/>
      <c r="E11" s="1405"/>
      <c r="F11" s="1405"/>
      <c r="G11" s="1405"/>
      <c r="H11" s="1405"/>
      <c r="I11" s="1406"/>
    </row>
    <row r="12" ht="15">
      <c r="B12" s="662"/>
    </row>
    <row r="13" ht="15">
      <c r="B13" s="661" t="s">
        <v>969</v>
      </c>
    </row>
    <row r="14" spans="2:9" ht="39" customHeight="1">
      <c r="B14" s="1404"/>
      <c r="C14" s="1405"/>
      <c r="D14" s="1405"/>
      <c r="E14" s="1405"/>
      <c r="F14" s="1405"/>
      <c r="G14" s="1405"/>
      <c r="H14" s="1405"/>
      <c r="I14" s="1406"/>
    </row>
    <row r="15" ht="15">
      <c r="B15" s="662"/>
    </row>
    <row r="16" ht="15">
      <c r="B16" s="661" t="s">
        <v>970</v>
      </c>
    </row>
    <row r="17" spans="2:9" ht="39" customHeight="1">
      <c r="B17" s="1404"/>
      <c r="C17" s="1405"/>
      <c r="D17" s="1405"/>
      <c r="E17" s="1405"/>
      <c r="F17" s="1405"/>
      <c r="G17" s="1405"/>
      <c r="H17" s="1405"/>
      <c r="I17" s="1406"/>
    </row>
    <row r="18" spans="2:9" ht="15">
      <c r="B18" s="670" t="s">
        <v>971</v>
      </c>
      <c r="C18" s="1407"/>
      <c r="D18" s="671"/>
      <c r="E18" s="671"/>
      <c r="F18" s="671"/>
      <c r="G18" s="671"/>
      <c r="H18" s="671"/>
      <c r="I18" s="671"/>
    </row>
    <row r="19" ht="15">
      <c r="B19" s="662"/>
    </row>
    <row r="20" ht="15">
      <c r="B20" s="661" t="s">
        <v>972</v>
      </c>
    </row>
    <row r="21" spans="2:9" ht="39" customHeight="1">
      <c r="B21" s="1404"/>
      <c r="C21" s="1405"/>
      <c r="D21" s="1405"/>
      <c r="E21" s="1405"/>
      <c r="F21" s="1405"/>
      <c r="G21" s="1405"/>
      <c r="H21" s="1405"/>
      <c r="I21" s="1406"/>
    </row>
    <row r="22" spans="2:9" ht="15">
      <c r="B22" s="670" t="s">
        <v>973</v>
      </c>
      <c r="C22" s="1408"/>
      <c r="D22" s="1409"/>
      <c r="E22" s="671"/>
      <c r="F22" s="671"/>
      <c r="G22" s="671"/>
      <c r="H22" s="671"/>
      <c r="I22" s="671"/>
    </row>
    <row r="23" spans="2:9" ht="15">
      <c r="B23" s="670" t="s">
        <v>974</v>
      </c>
      <c r="C23" s="1410"/>
      <c r="D23" s="1411"/>
      <c r="E23" s="671"/>
      <c r="F23" s="671"/>
      <c r="G23" s="671"/>
      <c r="H23" s="671"/>
      <c r="I23" s="671"/>
    </row>
    <row r="24" ht="15">
      <c r="B24" s="662"/>
    </row>
    <row r="25" ht="15">
      <c r="B25" s="661" t="s">
        <v>975</v>
      </c>
    </row>
    <row r="26" spans="2:9" ht="39" customHeight="1">
      <c r="B26" s="1404"/>
      <c r="C26" s="1405"/>
      <c r="D26" s="1405"/>
      <c r="E26" s="1405"/>
      <c r="F26" s="1405"/>
      <c r="G26" s="1405"/>
      <c r="H26" s="1405"/>
      <c r="I26" s="1406"/>
    </row>
    <row r="27" ht="15">
      <c r="B27" s="662"/>
    </row>
    <row r="28" ht="15">
      <c r="B28" s="661" t="s">
        <v>976</v>
      </c>
    </row>
    <row r="29" spans="2:9" ht="39" customHeight="1">
      <c r="B29" s="1404"/>
      <c r="C29" s="1405"/>
      <c r="D29" s="1405"/>
      <c r="E29" s="1405"/>
      <c r="F29" s="1405"/>
      <c r="G29" s="1405"/>
      <c r="H29" s="1405"/>
      <c r="I29" s="1406"/>
    </row>
    <row r="30" ht="15">
      <c r="B30" s="662"/>
    </row>
    <row r="31" ht="15">
      <c r="B31" s="661" t="s">
        <v>977</v>
      </c>
    </row>
    <row r="32" spans="2:9" ht="39" customHeight="1">
      <c r="B32" s="1404"/>
      <c r="C32" s="1405"/>
      <c r="D32" s="1405"/>
      <c r="E32" s="1405"/>
      <c r="F32" s="1405"/>
      <c r="G32" s="1405"/>
      <c r="H32" s="1405"/>
      <c r="I32" s="1406"/>
    </row>
    <row r="33" ht="15">
      <c r="B33" s="662"/>
    </row>
    <row r="34" ht="15">
      <c r="B34" s="661" t="s">
        <v>978</v>
      </c>
    </row>
    <row r="35" spans="2:9" ht="39" customHeight="1">
      <c r="B35" s="1404"/>
      <c r="C35" s="1405"/>
      <c r="D35" s="1405"/>
      <c r="E35" s="1405"/>
      <c r="F35" s="1405"/>
      <c r="G35" s="1405"/>
      <c r="H35" s="1405"/>
      <c r="I35" s="1406"/>
    </row>
    <row r="36" ht="15">
      <c r="B36" s="662"/>
    </row>
    <row r="37" ht="15">
      <c r="B37" s="661" t="s">
        <v>979</v>
      </c>
    </row>
    <row r="38" spans="2:9" ht="39" customHeight="1">
      <c r="B38" s="1404"/>
      <c r="C38" s="1405"/>
      <c r="D38" s="1405"/>
      <c r="E38" s="1405"/>
      <c r="F38" s="1405"/>
      <c r="G38" s="1405"/>
      <c r="H38" s="1405"/>
      <c r="I38" s="1406"/>
    </row>
    <row r="39" ht="15">
      <c r="B39" s="662"/>
    </row>
    <row r="40" ht="15">
      <c r="B40" s="661" t="s">
        <v>980</v>
      </c>
    </row>
    <row r="41" spans="2:9" ht="39" customHeight="1">
      <c r="B41" s="1404"/>
      <c r="C41" s="1405"/>
      <c r="D41" s="1405"/>
      <c r="E41" s="1405"/>
      <c r="F41" s="1405"/>
      <c r="G41" s="1405"/>
      <c r="H41" s="1405"/>
      <c r="I41" s="1406"/>
    </row>
    <row r="42" ht="15">
      <c r="B42" s="662"/>
    </row>
    <row r="43" ht="15">
      <c r="B43" s="661" t="s">
        <v>981</v>
      </c>
    </row>
    <row r="44" spans="2:9" ht="39" customHeight="1">
      <c r="B44" s="1404"/>
      <c r="C44" s="1405"/>
      <c r="D44" s="1405"/>
      <c r="E44" s="1405"/>
      <c r="F44" s="1405"/>
      <c r="G44" s="1405"/>
      <c r="H44" s="1405"/>
      <c r="I44" s="1406"/>
    </row>
    <row r="45" ht="15">
      <c r="B45" s="662"/>
    </row>
    <row r="46" ht="15">
      <c r="B46" s="661" t="s">
        <v>982</v>
      </c>
    </row>
    <row r="47" spans="2:9" ht="39" customHeight="1">
      <c r="B47" s="1404"/>
      <c r="C47" s="1405"/>
      <c r="D47" s="1405"/>
      <c r="E47" s="1405"/>
      <c r="F47" s="1405"/>
      <c r="G47" s="1405"/>
      <c r="H47" s="1405"/>
      <c r="I47" s="1406"/>
    </row>
    <row r="65" ht="15">
      <c r="B65" s="662" t="s">
        <v>983</v>
      </c>
    </row>
    <row r="66" ht="15">
      <c r="B66" s="662" t="s">
        <v>984</v>
      </c>
    </row>
    <row r="68" ht="15">
      <c r="B68" s="662" t="s">
        <v>985</v>
      </c>
    </row>
    <row r="69" ht="15">
      <c r="B69" s="662" t="s">
        <v>986</v>
      </c>
    </row>
    <row r="70" ht="15">
      <c r="B70" s="662" t="s">
        <v>987</v>
      </c>
    </row>
    <row r="71" ht="15">
      <c r="B71" s="662" t="s">
        <v>988</v>
      </c>
    </row>
  </sheetData>
  <mergeCells count="14">
    <mergeCell ref="C23:D23"/>
    <mergeCell ref="B11:I11"/>
    <mergeCell ref="B14:I14"/>
    <mergeCell ref="B17:I17"/>
    <mergeCell ref="B21:I21"/>
    <mergeCell ref="C22:D22"/>
    <mergeCell ref="B44:I44"/>
    <mergeCell ref="B47:I47"/>
    <mergeCell ref="B26:I26"/>
    <mergeCell ref="B29:I29"/>
    <mergeCell ref="B32:I32"/>
    <mergeCell ref="B35:I35"/>
    <mergeCell ref="B38:I38"/>
    <mergeCell ref="B41:I41"/>
  </mergeCells>
  <dataValidations count="2">
    <dataValidation type="list" allowBlank="1" showInputMessage="1" showErrorMessage="1" sqref="C22:D22">
      <formula1>$B$68:$B$71</formula1>
    </dataValidation>
    <dataValidation type="list" allowBlank="1" showInputMessage="1" showErrorMessage="1" sqref="C18">
      <formula1>$B$65:$B$66</formula1>
    </dataValidation>
  </dataValidations>
  <printOptions/>
  <pageMargins left="0.7" right="0.7" top="0.75" bottom="0.75" header="0.3" footer="0.3"/>
  <pageSetup fitToHeight="0" fitToWidth="1" horizontalDpi="600" verticalDpi="600" orientation="landscape" paperSize="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869CF8-B6B6-4FC8-A42B-427CB6014280}">
  <sheetPr>
    <tabColor theme="8" tint="0.39998000860214233"/>
    <pageSetUpPr fitToPage="1"/>
  </sheetPr>
  <dimension ref="B2:I16"/>
  <sheetViews>
    <sheetView showGridLines="0" view="pageBreakPreview" zoomScale="60" workbookViewId="0" topLeftCell="A1">
      <pane ySplit="2" topLeftCell="A3" activePane="bottomLeft" state="frozen"/>
      <selection pane="bottomLeft" activeCell="A3" sqref="A3"/>
    </sheetView>
  </sheetViews>
  <sheetFormatPr defaultColWidth="9.140625" defaultRowHeight="15"/>
  <cols>
    <col min="1" max="1" width="0.9921875" style="660" customWidth="1"/>
    <col min="2" max="2" width="29.7109375" style="660" customWidth="1"/>
    <col min="3" max="6" width="25.421875" style="660" customWidth="1"/>
    <col min="7" max="7" width="1.28515625" style="660" customWidth="1"/>
    <col min="8" max="8" width="20.7109375" style="660" customWidth="1"/>
    <col min="9" max="9" width="32.421875" style="660" customWidth="1"/>
    <col min="10" max="16384" width="9.140625" style="660" customWidth="1"/>
  </cols>
  <sheetData>
    <row r="1" ht="4.5" customHeight="1"/>
    <row r="2" ht="15">
      <c r="B2" s="661" t="s">
        <v>989</v>
      </c>
    </row>
    <row r="4" spans="2:9" ht="22.5" customHeight="1">
      <c r="B4" s="1412" t="s">
        <v>990</v>
      </c>
      <c r="C4" s="1413" t="s">
        <v>991</v>
      </c>
      <c r="D4" s="1413"/>
      <c r="E4" s="1413"/>
      <c r="F4" s="1413"/>
      <c r="H4" s="1412" t="s">
        <v>992</v>
      </c>
      <c r="I4" s="1412" t="s">
        <v>993</v>
      </c>
    </row>
    <row r="5" spans="2:9" ht="25.5" customHeight="1">
      <c r="B5" s="1412"/>
      <c r="C5" s="1414" t="s">
        <v>994</v>
      </c>
      <c r="D5" s="1414" t="s">
        <v>995</v>
      </c>
      <c r="E5" s="1414" t="s">
        <v>996</v>
      </c>
      <c r="F5" s="1414" t="s">
        <v>997</v>
      </c>
      <c r="H5" s="1412"/>
      <c r="I5" s="1412"/>
    </row>
    <row r="6" spans="2:9" ht="60">
      <c r="B6" s="1415" t="s">
        <v>998</v>
      </c>
      <c r="C6" s="1415" t="s">
        <v>999</v>
      </c>
      <c r="D6" s="1415" t="s">
        <v>1000</v>
      </c>
      <c r="E6" s="1415" t="s">
        <v>1001</v>
      </c>
      <c r="F6" s="1415" t="s">
        <v>1002</v>
      </c>
      <c r="H6" s="1416"/>
      <c r="I6" s="1417"/>
    </row>
    <row r="7" spans="2:9" ht="48">
      <c r="B7" s="1415" t="s">
        <v>1003</v>
      </c>
      <c r="C7" s="1415" t="s">
        <v>1004</v>
      </c>
      <c r="D7" s="1415" t="s">
        <v>1005</v>
      </c>
      <c r="E7" s="1415" t="s">
        <v>1006</v>
      </c>
      <c r="F7" s="1418" t="s">
        <v>1007</v>
      </c>
      <c r="G7" s="662"/>
      <c r="H7" s="1416"/>
      <c r="I7" s="1419"/>
    </row>
    <row r="8" spans="2:9" ht="48">
      <c r="B8" s="1415" t="s">
        <v>1008</v>
      </c>
      <c r="C8" s="1415" t="s">
        <v>1009</v>
      </c>
      <c r="D8" s="1415" t="s">
        <v>1010</v>
      </c>
      <c r="E8" s="1415" t="s">
        <v>1011</v>
      </c>
      <c r="F8" s="1418" t="s">
        <v>1012</v>
      </c>
      <c r="G8" s="662"/>
      <c r="H8" s="1416"/>
      <c r="I8" s="1419"/>
    </row>
    <row r="9" spans="2:9" ht="36">
      <c r="B9" s="1415" t="s">
        <v>1013</v>
      </c>
      <c r="C9" s="1415" t="s">
        <v>1014</v>
      </c>
      <c r="D9" s="1415" t="s">
        <v>1015</v>
      </c>
      <c r="E9" s="1415" t="s">
        <v>1016</v>
      </c>
      <c r="F9" s="1415" t="s">
        <v>1017</v>
      </c>
      <c r="G9" s="662"/>
      <c r="H9" s="1416"/>
      <c r="I9" s="1417"/>
    </row>
    <row r="10" spans="2:9" ht="24">
      <c r="B10" s="1420" t="s">
        <v>1018</v>
      </c>
      <c r="C10" s="1415" t="s">
        <v>1019</v>
      </c>
      <c r="D10" s="1415" t="s">
        <v>1020</v>
      </c>
      <c r="E10" s="1415" t="s">
        <v>1021</v>
      </c>
      <c r="F10" s="1415" t="s">
        <v>1022</v>
      </c>
      <c r="H10" s="1416"/>
      <c r="I10" s="1417"/>
    </row>
    <row r="13" ht="15">
      <c r="B13" s="672" t="s">
        <v>994</v>
      </c>
    </row>
    <row r="14" ht="15">
      <c r="B14" s="672" t="s">
        <v>995</v>
      </c>
    </row>
    <row r="15" ht="15">
      <c r="B15" s="672" t="s">
        <v>996</v>
      </c>
    </row>
    <row r="16" ht="15">
      <c r="B16" s="672" t="s">
        <v>1023</v>
      </c>
    </row>
  </sheetData>
  <mergeCells count="4">
    <mergeCell ref="B4:B5"/>
    <mergeCell ref="C4:F4"/>
    <mergeCell ref="H4:H5"/>
    <mergeCell ref="I4:I5"/>
  </mergeCells>
  <dataValidations count="1">
    <dataValidation type="list" allowBlank="1" showInputMessage="1" showErrorMessage="1" sqref="H6:H10">
      <formula1>$B$13:$B$16</formula1>
    </dataValidation>
  </dataValidations>
  <printOptions/>
  <pageMargins left="0.7" right="0.7" top="0.75" bottom="0.75" header="0.3" footer="0.3"/>
  <pageSetup fitToHeight="0" fitToWidth="1" horizontalDpi="600" verticalDpi="600" orientation="landscape" paperSize="9" scale="7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97713-5819-448C-9417-AC5EFCF0E2BA}">
  <sheetPr>
    <tabColor rgb="FFFF0000"/>
    <pageSetUpPr fitToPage="1"/>
  </sheetPr>
  <dimension ref="A1:C11"/>
  <sheetViews>
    <sheetView view="pageBreakPreview" zoomScale="60" workbookViewId="0" topLeftCell="A1">
      <selection activeCell="H11" sqref="H11"/>
    </sheetView>
  </sheetViews>
  <sheetFormatPr defaultColWidth="8.8515625" defaultRowHeight="15"/>
  <cols>
    <col min="1" max="1" width="2.140625" style="0" customWidth="1"/>
    <col min="2" max="2" width="26.00390625" style="0" bestFit="1" customWidth="1"/>
    <col min="3" max="3" width="54.140625" style="0" customWidth="1"/>
  </cols>
  <sheetData>
    <row r="1" ht="15.75">
      <c r="A1" s="830" t="s">
        <v>1024</v>
      </c>
    </row>
    <row r="3" spans="2:3" ht="32.1" customHeight="1">
      <c r="B3" s="735" t="s">
        <v>1025</v>
      </c>
      <c r="C3" s="735" t="s">
        <v>1026</v>
      </c>
    </row>
    <row r="4" spans="2:3" ht="15">
      <c r="B4" s="736"/>
      <c r="C4" s="736"/>
    </row>
    <row r="5" spans="2:3" ht="15">
      <c r="B5" s="736"/>
      <c r="C5" s="736"/>
    </row>
    <row r="6" spans="2:3" ht="15">
      <c r="B6" s="736"/>
      <c r="C6" s="736"/>
    </row>
    <row r="7" spans="2:3" ht="15">
      <c r="B7" s="736"/>
      <c r="C7" s="736"/>
    </row>
    <row r="8" spans="2:3" ht="15">
      <c r="B8" s="736"/>
      <c r="C8" s="736"/>
    </row>
    <row r="9" spans="2:3" ht="15">
      <c r="B9" s="736"/>
      <c r="C9" s="736"/>
    </row>
    <row r="10" spans="2:3" ht="15">
      <c r="B10" s="736"/>
      <c r="C10" s="736"/>
    </row>
    <row r="11" spans="2:3" ht="15">
      <c r="B11" s="736"/>
      <c r="C11" s="736"/>
    </row>
  </sheetData>
  <printOptions/>
  <pageMargins left="0.7" right="0.7" top="0.75" bottom="0.75" header="0.3" footer="0.3"/>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E341"/>
  <sheetViews>
    <sheetView view="pageBreakPreview" zoomScale="60" workbookViewId="0" topLeftCell="A1">
      <selection activeCell="F16" sqref="F16"/>
    </sheetView>
  </sheetViews>
  <sheetFormatPr defaultColWidth="9.140625" defaultRowHeight="15"/>
  <cols>
    <col min="1" max="1" width="3.28125" style="135" customWidth="1"/>
    <col min="2" max="2" width="2.421875" style="135" customWidth="1"/>
    <col min="3" max="3" width="7.8515625" style="135" customWidth="1"/>
    <col min="4" max="4" width="7.421875" style="175" bestFit="1" customWidth="1"/>
    <col min="5" max="5" width="10.28125" style="135" customWidth="1"/>
    <col min="6" max="6" width="8.7109375" style="135" customWidth="1"/>
    <col min="7" max="7" width="9.140625" style="135" customWidth="1"/>
    <col min="8" max="8" width="54.421875" style="135" customWidth="1"/>
    <col min="9" max="9" width="28.00390625" style="135" customWidth="1"/>
    <col min="10" max="10" width="27.7109375" style="135" customWidth="1"/>
    <col min="11" max="11" width="13.00390625" style="135" customWidth="1"/>
    <col min="12" max="12" width="26.421875" style="135" customWidth="1"/>
    <col min="13" max="14" width="25.421875" style="135" customWidth="1"/>
    <col min="15" max="15" width="13.00390625" style="135" customWidth="1"/>
    <col min="16" max="16" width="25.7109375" style="135" customWidth="1"/>
    <col min="17" max="17" width="13.00390625" style="135" customWidth="1"/>
    <col min="18" max="18" width="8.28125" style="135" customWidth="1"/>
    <col min="19" max="19" width="24.8515625" style="135" customWidth="1"/>
    <col min="20" max="20" width="22.421875" style="268" customWidth="1"/>
    <col min="21" max="21" width="9.00390625" style="135" hidden="1" customWidth="1"/>
    <col min="22" max="22" width="24.8515625" style="135" hidden="1" customWidth="1"/>
    <col min="23" max="23" width="13.00390625" style="135" hidden="1" customWidth="1"/>
    <col min="24" max="24" width="24.8515625" style="135" hidden="1" customWidth="1"/>
    <col min="25" max="25" width="13.00390625" style="135" hidden="1" customWidth="1"/>
    <col min="26" max="26" width="24.8515625" style="135" hidden="1" customWidth="1"/>
    <col min="27" max="27" width="13.00390625" style="135" hidden="1" customWidth="1"/>
    <col min="28" max="28" width="9.140625" style="135" hidden="1" customWidth="1"/>
    <col min="29" max="30" width="9.140625" style="135" customWidth="1"/>
    <col min="31" max="32" width="11.28125" style="135" customWidth="1"/>
    <col min="33" max="41" width="9.140625" style="135" customWidth="1"/>
    <col min="42" max="16384" width="9.140625" style="135" customWidth="1"/>
  </cols>
  <sheetData>
    <row r="1" spans="1:28" ht="15">
      <c r="A1" s="132"/>
      <c r="B1" s="132"/>
      <c r="C1" s="132"/>
      <c r="D1" s="133"/>
      <c r="E1" s="132"/>
      <c r="F1" s="132"/>
      <c r="G1" s="132"/>
      <c r="H1" s="132"/>
      <c r="I1" s="132"/>
      <c r="J1" s="132"/>
      <c r="K1" s="132"/>
      <c r="L1" s="132"/>
      <c r="M1" s="132"/>
      <c r="N1" s="132"/>
      <c r="O1" s="132"/>
      <c r="P1" s="132"/>
      <c r="Q1" s="132"/>
      <c r="R1" s="132"/>
      <c r="S1" s="132"/>
      <c r="T1" s="134"/>
      <c r="U1" s="132"/>
      <c r="V1" s="132"/>
      <c r="W1" s="132"/>
      <c r="X1" s="132"/>
      <c r="Y1" s="132"/>
      <c r="Z1" s="132"/>
      <c r="AA1" s="132"/>
      <c r="AB1" s="132"/>
    </row>
    <row r="2" spans="1:28" ht="15.75" thickBot="1">
      <c r="A2" s="132"/>
      <c r="B2" s="132"/>
      <c r="C2" s="706" t="s">
        <v>18</v>
      </c>
      <c r="D2" s="136"/>
      <c r="E2" s="137"/>
      <c r="F2" s="137"/>
      <c r="G2" s="137"/>
      <c r="H2" s="725"/>
      <c r="I2" s="132"/>
      <c r="J2" s="132"/>
      <c r="K2" s="132"/>
      <c r="L2" s="132"/>
      <c r="M2" s="132"/>
      <c r="N2" s="132"/>
      <c r="O2" s="132"/>
      <c r="P2" s="132"/>
      <c r="Q2" s="132"/>
      <c r="R2" s="132"/>
      <c r="S2" s="132"/>
      <c r="T2" s="134"/>
      <c r="U2" s="132"/>
      <c r="V2" s="132"/>
      <c r="W2" s="132"/>
      <c r="X2" s="132"/>
      <c r="Y2" s="132"/>
      <c r="Z2" s="132"/>
      <c r="AA2" s="132"/>
      <c r="AB2" s="132"/>
    </row>
    <row r="3" spans="1:28" ht="15">
      <c r="A3" s="132"/>
      <c r="B3" s="132"/>
      <c r="C3" s="861" t="s">
        <v>19</v>
      </c>
      <c r="D3" s="862"/>
      <c r="E3" s="862"/>
      <c r="F3" s="856"/>
      <c r="G3" s="856"/>
      <c r="H3" s="857"/>
      <c r="I3" s="132"/>
      <c r="J3" s="132"/>
      <c r="K3" s="132"/>
      <c r="L3" s="132"/>
      <c r="M3" s="132"/>
      <c r="N3" s="132"/>
      <c r="O3" s="132"/>
      <c r="P3" s="132"/>
      <c r="Q3" s="132"/>
      <c r="R3" s="132"/>
      <c r="S3" s="132"/>
      <c r="T3" s="134"/>
      <c r="U3" s="132"/>
      <c r="V3" s="132"/>
      <c r="W3" s="132"/>
      <c r="X3" s="132"/>
      <c r="Y3" s="132"/>
      <c r="Z3" s="132"/>
      <c r="AA3" s="132"/>
      <c r="AB3" s="132"/>
    </row>
    <row r="4" spans="1:28" ht="15">
      <c r="A4" s="132"/>
      <c r="B4" s="132"/>
      <c r="C4" s="863" t="s">
        <v>20</v>
      </c>
      <c r="D4" s="864"/>
      <c r="E4" s="864"/>
      <c r="F4" s="858"/>
      <c r="G4" s="859"/>
      <c r="H4" s="860"/>
      <c r="I4" s="132"/>
      <c r="J4" s="132"/>
      <c r="K4" s="132"/>
      <c r="L4" s="132"/>
      <c r="M4" s="132"/>
      <c r="N4" s="132"/>
      <c r="O4" s="132"/>
      <c r="P4" s="132"/>
      <c r="Q4" s="132"/>
      <c r="R4" s="132"/>
      <c r="S4" s="132"/>
      <c r="T4" s="134"/>
      <c r="U4" s="132"/>
      <c r="V4" s="132"/>
      <c r="W4" s="132"/>
      <c r="X4" s="132"/>
      <c r="Y4" s="132"/>
      <c r="Z4" s="132"/>
      <c r="AA4" s="132"/>
      <c r="AB4" s="132"/>
    </row>
    <row r="5" spans="1:28" ht="15.75" thickBot="1">
      <c r="A5" s="132"/>
      <c r="B5" s="132"/>
      <c r="C5" s="865" t="s">
        <v>21</v>
      </c>
      <c r="D5" s="866"/>
      <c r="E5" s="866"/>
      <c r="F5" s="867"/>
      <c r="G5" s="868"/>
      <c r="H5" s="869"/>
      <c r="I5" s="132"/>
      <c r="J5" s="132"/>
      <c r="K5" s="132"/>
      <c r="L5" s="132"/>
      <c r="M5" s="132"/>
      <c r="N5" s="132"/>
      <c r="O5" s="132"/>
      <c r="P5" s="132"/>
      <c r="Q5" s="132"/>
      <c r="R5" s="132"/>
      <c r="S5" s="132"/>
      <c r="T5" s="134"/>
      <c r="U5" s="132"/>
      <c r="V5" s="132"/>
      <c r="W5" s="132"/>
      <c r="X5" s="132"/>
      <c r="Y5" s="132"/>
      <c r="Z5" s="132"/>
      <c r="AA5" s="132"/>
      <c r="AB5" s="132"/>
    </row>
    <row r="6" spans="1:28" ht="15" thickBot="1">
      <c r="A6" s="132"/>
      <c r="B6" s="132"/>
      <c r="C6" s="132"/>
      <c r="D6" s="133"/>
      <c r="E6" s="132"/>
      <c r="F6" s="132"/>
      <c r="G6" s="132"/>
      <c r="H6" s="132"/>
      <c r="I6" s="132"/>
      <c r="J6" s="132"/>
      <c r="K6" s="132"/>
      <c r="L6" s="132"/>
      <c r="M6" s="132"/>
      <c r="N6" s="132"/>
      <c r="O6" s="132"/>
      <c r="P6" s="132"/>
      <c r="Q6" s="132"/>
      <c r="R6" s="132"/>
      <c r="S6" s="132"/>
      <c r="T6" s="134"/>
      <c r="U6" s="132"/>
      <c r="V6" s="132"/>
      <c r="W6" s="132"/>
      <c r="X6" s="132"/>
      <c r="Y6" s="132"/>
      <c r="Z6" s="132"/>
      <c r="AA6" s="132"/>
      <c r="AB6" s="132"/>
    </row>
    <row r="7" spans="1:28" ht="30" customHeight="1">
      <c r="A7" s="132"/>
      <c r="B7" s="132"/>
      <c r="C7" s="138"/>
      <c r="D7" s="139"/>
      <c r="E7" s="138"/>
      <c r="F7" s="138"/>
      <c r="G7" s="138"/>
      <c r="H7" s="138"/>
      <c r="I7" s="140"/>
      <c r="J7" s="853" t="s">
        <v>22</v>
      </c>
      <c r="K7" s="854"/>
      <c r="L7" s="854"/>
      <c r="M7" s="854"/>
      <c r="N7" s="855"/>
      <c r="O7" s="140"/>
      <c r="P7" s="141"/>
      <c r="Q7" s="140"/>
      <c r="R7" s="142"/>
      <c r="S7" s="851" t="s">
        <v>23</v>
      </c>
      <c r="T7" s="852"/>
      <c r="U7" s="140"/>
      <c r="V7" s="141"/>
      <c r="W7" s="141"/>
      <c r="X7" s="141"/>
      <c r="Y7" s="141"/>
      <c r="Z7" s="141"/>
      <c r="AA7" s="140"/>
      <c r="AB7" s="132"/>
    </row>
    <row r="8" spans="1:28" ht="60">
      <c r="A8" s="132"/>
      <c r="B8" s="132"/>
      <c r="C8" s="849" t="s">
        <v>24</v>
      </c>
      <c r="D8" s="850"/>
      <c r="E8" s="850"/>
      <c r="F8" s="850"/>
      <c r="G8" s="850"/>
      <c r="H8" s="850"/>
      <c r="I8" s="126" t="s">
        <v>25</v>
      </c>
      <c r="J8" s="62" t="s">
        <v>26</v>
      </c>
      <c r="K8" s="847" t="s">
        <v>27</v>
      </c>
      <c r="L8" s="143" t="s">
        <v>28</v>
      </c>
      <c r="M8" s="62" t="s">
        <v>29</v>
      </c>
      <c r="N8" s="62" t="s">
        <v>30</v>
      </c>
      <c r="O8" s="847" t="s">
        <v>27</v>
      </c>
      <c r="P8" s="726" t="s">
        <v>31</v>
      </c>
      <c r="Q8" s="847" t="s">
        <v>27</v>
      </c>
      <c r="R8" s="144"/>
      <c r="S8" s="707" t="s">
        <v>32</v>
      </c>
      <c r="T8" s="145" t="s">
        <v>33</v>
      </c>
      <c r="U8" s="144"/>
      <c r="V8" s="707" t="s">
        <v>34</v>
      </c>
      <c r="W8" s="845" t="s">
        <v>27</v>
      </c>
      <c r="X8" s="707" t="s">
        <v>34</v>
      </c>
      <c r="Y8" s="845" t="s">
        <v>27</v>
      </c>
      <c r="Z8" s="707" t="s">
        <v>34</v>
      </c>
      <c r="AA8" s="845" t="s">
        <v>27</v>
      </c>
      <c r="AB8" s="132"/>
    </row>
    <row r="9" spans="1:28" ht="15" customHeight="1">
      <c r="A9" s="132"/>
      <c r="B9" s="132"/>
      <c r="C9" s="146"/>
      <c r="D9" s="147"/>
      <c r="E9" s="147"/>
      <c r="F9" s="147"/>
      <c r="G9" s="147"/>
      <c r="H9" s="147"/>
      <c r="I9" s="151" t="s">
        <v>35</v>
      </c>
      <c r="J9" s="148" t="s">
        <v>36</v>
      </c>
      <c r="K9" s="848"/>
      <c r="L9" s="148" t="s">
        <v>37</v>
      </c>
      <c r="M9" s="271" t="s">
        <v>38</v>
      </c>
      <c r="N9" s="271" t="s">
        <v>39</v>
      </c>
      <c r="O9" s="848"/>
      <c r="P9" s="272" t="s">
        <v>40</v>
      </c>
      <c r="Q9" s="848"/>
      <c r="R9" s="144"/>
      <c r="S9" s="149" t="s">
        <v>41</v>
      </c>
      <c r="T9" s="150" t="s">
        <v>42</v>
      </c>
      <c r="U9" s="144"/>
      <c r="V9" s="149" t="s">
        <v>43</v>
      </c>
      <c r="W9" s="846"/>
      <c r="X9" s="151" t="s">
        <v>44</v>
      </c>
      <c r="Y9" s="846"/>
      <c r="Z9" s="151" t="s">
        <v>45</v>
      </c>
      <c r="AA9" s="846"/>
      <c r="AB9" s="132"/>
    </row>
    <row r="10" spans="1:31" ht="15">
      <c r="A10" s="132"/>
      <c r="B10" s="132"/>
      <c r="C10" s="708"/>
      <c r="D10" s="152"/>
      <c r="E10" s="153" t="s">
        <v>46</v>
      </c>
      <c r="F10" s="153"/>
      <c r="G10" s="153"/>
      <c r="H10" s="153"/>
      <c r="I10" s="154"/>
      <c r="J10" s="154"/>
      <c r="K10" s="154"/>
      <c r="L10" s="154"/>
      <c r="M10" s="154"/>
      <c r="N10" s="154"/>
      <c r="O10" s="154"/>
      <c r="P10" s="154"/>
      <c r="Q10" s="155"/>
      <c r="R10" s="132"/>
      <c r="S10" s="156"/>
      <c r="T10" s="157"/>
      <c r="U10" s="132"/>
      <c r="V10" s="156"/>
      <c r="W10" s="156"/>
      <c r="X10" s="158"/>
      <c r="Y10" s="158"/>
      <c r="Z10" s="158"/>
      <c r="AA10" s="158"/>
      <c r="AB10" s="132"/>
      <c r="AE10" s="159"/>
    </row>
    <row r="11" spans="1:28" ht="15">
      <c r="A11" s="132"/>
      <c r="B11" s="132" t="s">
        <v>47</v>
      </c>
      <c r="C11" s="313">
        <v>1</v>
      </c>
      <c r="D11" s="161"/>
      <c r="E11" s="162" t="s">
        <v>48</v>
      </c>
      <c r="F11" s="18"/>
      <c r="G11" s="18"/>
      <c r="H11" s="18"/>
      <c r="I11" s="163">
        <f>I12+I20+I25+I26+I33</f>
        <v>0</v>
      </c>
      <c r="J11" s="163">
        <f>J12+J20+J25+J26+J33</f>
        <v>0</v>
      </c>
      <c r="K11" s="164">
        <f aca="true" t="shared" si="0" ref="K11:K74">_xlfn.IFERROR(J11/$J$224,0)</f>
        <v>0</v>
      </c>
      <c r="L11" s="163">
        <f>L12+L20+L25+L26+L33</f>
        <v>0</v>
      </c>
      <c r="M11" s="163">
        <f>M12+M20+M25+M26+M33</f>
        <v>0</v>
      </c>
      <c r="N11" s="163">
        <f>J11+L11-M11</f>
        <v>0</v>
      </c>
      <c r="O11" s="164">
        <f aca="true" t="shared" si="1" ref="O11:O74">_xlfn.IFERROR(N11/$N$224,0)</f>
        <v>0</v>
      </c>
      <c r="P11" s="163">
        <f>P12+P20+P25+P26+P33</f>
        <v>0</v>
      </c>
      <c r="Q11" s="165">
        <f aca="true" t="shared" si="2" ref="Q11:Q74">_xlfn.IFERROR(P11/$P$224,0)</f>
        <v>0</v>
      </c>
      <c r="R11" s="132"/>
      <c r="S11" s="166">
        <f>N11-P11</f>
        <v>0</v>
      </c>
      <c r="T11" s="165">
        <f>_xlfn.IFERROR(S11/P11,0)</f>
        <v>0</v>
      </c>
      <c r="U11" s="132"/>
      <c r="V11" s="166" t="e">
        <f>SUM(#REF!)</f>
        <v>#REF!</v>
      </c>
      <c r="W11" s="165">
        <f aca="true" t="shared" si="3" ref="W11:W24">_xlfn.IFERROR(V11/$V$224,0)</f>
        <v>0</v>
      </c>
      <c r="X11" s="167" t="e">
        <f>SUM(#REF!)</f>
        <v>#REF!</v>
      </c>
      <c r="Y11" s="165">
        <f aca="true" t="shared" si="4" ref="Y11:Y24">_xlfn.IFERROR(X11/$X$224,0)</f>
        <v>0</v>
      </c>
      <c r="Z11" s="167" t="e">
        <f>SUM(#REF!)</f>
        <v>#REF!</v>
      </c>
      <c r="AA11" s="165">
        <f aca="true" t="shared" si="5" ref="AA11:AA24">_xlfn.IFERROR(Z11/$Z$224,0)</f>
        <v>0</v>
      </c>
      <c r="AB11" s="132"/>
    </row>
    <row r="12" spans="1:28" ht="15">
      <c r="A12" s="132"/>
      <c r="B12" s="132"/>
      <c r="C12" s="314"/>
      <c r="D12" s="169">
        <v>1.1</v>
      </c>
      <c r="E12" s="171" t="s">
        <v>49</v>
      </c>
      <c r="F12" s="171"/>
      <c r="G12" s="200"/>
      <c r="H12" s="200"/>
      <c r="I12" s="163">
        <f>SUM(I13:I19)</f>
        <v>0</v>
      </c>
      <c r="J12" s="163">
        <f>SUM(J13:J19)</f>
        <v>0</v>
      </c>
      <c r="K12" s="164">
        <f ca="1" t="shared" si="0"/>
        <v>0</v>
      </c>
      <c r="L12" s="163">
        <f>SUM(L13:L19)</f>
        <v>0</v>
      </c>
      <c r="M12" s="163">
        <f>SUM(M13:M19)</f>
        <v>0</v>
      </c>
      <c r="N12" s="163">
        <f aca="true" t="shared" si="6" ref="N12:N75">J12+L12-M12</f>
        <v>0</v>
      </c>
      <c r="O12" s="164">
        <f ca="1" t="shared" si="1"/>
        <v>0</v>
      </c>
      <c r="P12" s="163">
        <f>SUM(P13:P19)</f>
        <v>0</v>
      </c>
      <c r="Q12" s="165">
        <f ca="1" t="shared" si="2"/>
        <v>0</v>
      </c>
      <c r="R12" s="132"/>
      <c r="S12" s="166">
        <f>N12-P12</f>
        <v>0</v>
      </c>
      <c r="T12" s="165">
        <f>_xlfn.IFERROR(S12/P12,0)</f>
        <v>0</v>
      </c>
      <c r="U12" s="132"/>
      <c r="V12" s="166">
        <f>SUM(V13:V19)</f>
        <v>0</v>
      </c>
      <c r="W12" s="165">
        <f t="shared" si="3"/>
        <v>0</v>
      </c>
      <c r="X12" s="167">
        <f>SUM(X13:X19)</f>
        <v>0</v>
      </c>
      <c r="Y12" s="165">
        <f t="shared" si="4"/>
        <v>0</v>
      </c>
      <c r="Z12" s="167">
        <f>SUM(Z13:Z19)</f>
        <v>0</v>
      </c>
      <c r="AA12" s="165">
        <f t="shared" si="5"/>
        <v>0</v>
      </c>
      <c r="AB12" s="132"/>
    </row>
    <row r="13" spans="1:28" ht="15">
      <c r="A13" s="132"/>
      <c r="B13" s="132"/>
      <c r="C13" s="315"/>
      <c r="D13" s="169"/>
      <c r="E13" s="257" t="str">
        <f>$D$12&amp;".1"</f>
        <v>1.1.1</v>
      </c>
      <c r="F13" s="171" t="s">
        <v>50</v>
      </c>
      <c r="H13" s="171"/>
      <c r="I13" s="172">
        <v>0</v>
      </c>
      <c r="J13" s="172">
        <v>0</v>
      </c>
      <c r="K13" s="164">
        <f ca="1" t="shared" si="0"/>
        <v>0</v>
      </c>
      <c r="L13" s="172">
        <v>0</v>
      </c>
      <c r="M13" s="172">
        <v>0</v>
      </c>
      <c r="N13" s="341">
        <f t="shared" si="6"/>
        <v>0</v>
      </c>
      <c r="O13" s="164">
        <f ca="1" t="shared" si="1"/>
        <v>0</v>
      </c>
      <c r="P13" s="172">
        <v>0</v>
      </c>
      <c r="Q13" s="165">
        <f ca="1" t="shared" si="2"/>
        <v>0</v>
      </c>
      <c r="R13" s="132"/>
      <c r="S13" s="166">
        <f aca="true" t="shared" si="7" ref="S13:S19">N13-P13</f>
        <v>0</v>
      </c>
      <c r="T13" s="165">
        <f aca="true" t="shared" si="8" ref="T13:T76">_xlfn.IFERROR(S13/P13,0)</f>
        <v>0</v>
      </c>
      <c r="U13" s="132"/>
      <c r="V13" s="173">
        <v>0</v>
      </c>
      <c r="W13" s="165">
        <f t="shared" si="3"/>
        <v>0</v>
      </c>
      <c r="X13" s="174">
        <v>0</v>
      </c>
      <c r="Y13" s="165">
        <f t="shared" si="4"/>
        <v>0</v>
      </c>
      <c r="Z13" s="174">
        <v>0</v>
      </c>
      <c r="AA13" s="165">
        <f t="shared" si="5"/>
        <v>0</v>
      </c>
      <c r="AB13" s="132"/>
    </row>
    <row r="14" spans="1:28" ht="15">
      <c r="A14" s="132"/>
      <c r="B14" s="132"/>
      <c r="C14" s="315"/>
      <c r="D14" s="169"/>
      <c r="E14" s="257" t="str">
        <f>$D$12&amp;".2"</f>
        <v>1.1.2</v>
      </c>
      <c r="F14" s="171" t="s">
        <v>51</v>
      </c>
      <c r="H14" s="171"/>
      <c r="I14" s="172">
        <v>0</v>
      </c>
      <c r="J14" s="172">
        <v>0</v>
      </c>
      <c r="K14" s="164">
        <f ca="1" t="shared" si="0"/>
        <v>0</v>
      </c>
      <c r="L14" s="172">
        <v>0</v>
      </c>
      <c r="M14" s="172">
        <v>0</v>
      </c>
      <c r="N14" s="341">
        <f t="shared" si="6"/>
        <v>0</v>
      </c>
      <c r="O14" s="164">
        <f ca="1" t="shared" si="1"/>
        <v>0</v>
      </c>
      <c r="P14" s="172">
        <v>0</v>
      </c>
      <c r="Q14" s="165">
        <f ca="1" t="shared" si="2"/>
        <v>0</v>
      </c>
      <c r="R14" s="132"/>
      <c r="S14" s="166">
        <f t="shared" si="7"/>
        <v>0</v>
      </c>
      <c r="T14" s="165">
        <f t="shared" si="8"/>
        <v>0</v>
      </c>
      <c r="U14" s="132"/>
      <c r="V14" s="173">
        <v>0</v>
      </c>
      <c r="W14" s="165">
        <f t="shared" si="3"/>
        <v>0</v>
      </c>
      <c r="X14" s="174">
        <v>0</v>
      </c>
      <c r="Y14" s="165">
        <f t="shared" si="4"/>
        <v>0</v>
      </c>
      <c r="Z14" s="174">
        <v>0</v>
      </c>
      <c r="AA14" s="165">
        <f t="shared" si="5"/>
        <v>0</v>
      </c>
      <c r="AB14" s="132"/>
    </row>
    <row r="15" spans="1:28" ht="15">
      <c r="A15" s="132"/>
      <c r="B15" s="132"/>
      <c r="C15" s="315"/>
      <c r="D15" s="169"/>
      <c r="E15" s="257" t="str">
        <f>$D$12&amp;".3"</f>
        <v>1.1.3</v>
      </c>
      <c r="F15" s="171" t="s">
        <v>52</v>
      </c>
      <c r="H15" s="171"/>
      <c r="I15" s="172">
        <v>0</v>
      </c>
      <c r="J15" s="172">
        <v>0</v>
      </c>
      <c r="K15" s="164">
        <f ca="1" t="shared" si="0"/>
        <v>0</v>
      </c>
      <c r="L15" s="172">
        <v>0</v>
      </c>
      <c r="M15" s="172">
        <v>0</v>
      </c>
      <c r="N15" s="341">
        <f t="shared" si="6"/>
        <v>0</v>
      </c>
      <c r="O15" s="164">
        <f ca="1" t="shared" si="1"/>
        <v>0</v>
      </c>
      <c r="P15" s="172">
        <v>0</v>
      </c>
      <c r="Q15" s="165">
        <f ca="1" t="shared" si="2"/>
        <v>0</v>
      </c>
      <c r="R15" s="132"/>
      <c r="S15" s="166">
        <f t="shared" si="7"/>
        <v>0</v>
      </c>
      <c r="T15" s="165">
        <f t="shared" si="8"/>
        <v>0</v>
      </c>
      <c r="U15" s="132"/>
      <c r="V15" s="173">
        <v>0</v>
      </c>
      <c r="W15" s="165">
        <f t="shared" si="3"/>
        <v>0</v>
      </c>
      <c r="X15" s="174">
        <v>0</v>
      </c>
      <c r="Y15" s="165">
        <f t="shared" si="4"/>
        <v>0</v>
      </c>
      <c r="Z15" s="174">
        <v>0</v>
      </c>
      <c r="AA15" s="165">
        <f t="shared" si="5"/>
        <v>0</v>
      </c>
      <c r="AB15" s="132"/>
    </row>
    <row r="16" spans="1:28" ht="15">
      <c r="A16" s="132"/>
      <c r="B16" s="132"/>
      <c r="C16" s="315"/>
      <c r="D16" s="169"/>
      <c r="E16" s="257" t="str">
        <f>$D$12&amp;".4"</f>
        <v>1.1.4</v>
      </c>
      <c r="F16" s="171" t="s">
        <v>53</v>
      </c>
      <c r="H16" s="171"/>
      <c r="I16" s="172">
        <v>0</v>
      </c>
      <c r="J16" s="172">
        <v>0</v>
      </c>
      <c r="K16" s="164">
        <f ca="1" t="shared" si="0"/>
        <v>0</v>
      </c>
      <c r="L16" s="172">
        <v>0</v>
      </c>
      <c r="M16" s="172">
        <v>0</v>
      </c>
      <c r="N16" s="341">
        <f t="shared" si="6"/>
        <v>0</v>
      </c>
      <c r="O16" s="164">
        <f ca="1" t="shared" si="1"/>
        <v>0</v>
      </c>
      <c r="P16" s="172">
        <v>0</v>
      </c>
      <c r="Q16" s="165">
        <f ca="1" t="shared" si="2"/>
        <v>0</v>
      </c>
      <c r="R16" s="132"/>
      <c r="S16" s="166">
        <f t="shared" si="7"/>
        <v>0</v>
      </c>
      <c r="T16" s="165">
        <f t="shared" si="8"/>
        <v>0</v>
      </c>
      <c r="U16" s="132"/>
      <c r="V16" s="173">
        <v>0</v>
      </c>
      <c r="W16" s="165">
        <f t="shared" si="3"/>
        <v>0</v>
      </c>
      <c r="X16" s="174">
        <v>0</v>
      </c>
      <c r="Y16" s="165">
        <f t="shared" si="4"/>
        <v>0</v>
      </c>
      <c r="Z16" s="174">
        <v>0</v>
      </c>
      <c r="AA16" s="165">
        <f t="shared" si="5"/>
        <v>0</v>
      </c>
      <c r="AB16" s="132"/>
    </row>
    <row r="17" spans="1:28" ht="15">
      <c r="A17" s="132"/>
      <c r="B17" s="132"/>
      <c r="C17" s="315"/>
      <c r="D17" s="169"/>
      <c r="E17" s="257" t="str">
        <f>$D$12&amp;".5"</f>
        <v>1.1.5</v>
      </c>
      <c r="F17" s="171" t="s">
        <v>54</v>
      </c>
      <c r="H17" s="171"/>
      <c r="I17" s="172">
        <v>0</v>
      </c>
      <c r="J17" s="172">
        <v>0</v>
      </c>
      <c r="K17" s="164">
        <f ca="1" t="shared" si="0"/>
        <v>0</v>
      </c>
      <c r="L17" s="172">
        <v>0</v>
      </c>
      <c r="M17" s="172">
        <v>0</v>
      </c>
      <c r="N17" s="341">
        <f t="shared" si="6"/>
        <v>0</v>
      </c>
      <c r="O17" s="164">
        <f ca="1" t="shared" si="1"/>
        <v>0</v>
      </c>
      <c r="P17" s="172">
        <v>0</v>
      </c>
      <c r="Q17" s="165">
        <f ca="1" t="shared" si="2"/>
        <v>0</v>
      </c>
      <c r="R17" s="132"/>
      <c r="S17" s="166">
        <f t="shared" si="7"/>
        <v>0</v>
      </c>
      <c r="T17" s="165">
        <f t="shared" si="8"/>
        <v>0</v>
      </c>
      <c r="U17" s="132"/>
      <c r="V17" s="173">
        <v>0</v>
      </c>
      <c r="W17" s="165">
        <f t="shared" si="3"/>
        <v>0</v>
      </c>
      <c r="X17" s="174">
        <v>0</v>
      </c>
      <c r="Y17" s="165">
        <f t="shared" si="4"/>
        <v>0</v>
      </c>
      <c r="Z17" s="174">
        <v>0</v>
      </c>
      <c r="AA17" s="165">
        <f t="shared" si="5"/>
        <v>0</v>
      </c>
      <c r="AB17" s="132"/>
    </row>
    <row r="18" spans="1:28" ht="15">
      <c r="A18" s="132"/>
      <c r="B18" s="132"/>
      <c r="C18" s="315"/>
      <c r="D18" s="169"/>
      <c r="E18" s="257" t="str">
        <f>$D$12&amp;".6"</f>
        <v>1.1.6</v>
      </c>
      <c r="F18" s="171" t="s">
        <v>55</v>
      </c>
      <c r="H18" s="171"/>
      <c r="I18" s="172">
        <v>0</v>
      </c>
      <c r="J18" s="172">
        <v>0</v>
      </c>
      <c r="K18" s="164">
        <f ca="1" t="shared" si="0"/>
        <v>0</v>
      </c>
      <c r="L18" s="172">
        <v>0</v>
      </c>
      <c r="M18" s="172">
        <v>0</v>
      </c>
      <c r="N18" s="341">
        <f t="shared" si="6"/>
        <v>0</v>
      </c>
      <c r="O18" s="164">
        <f ca="1" t="shared" si="1"/>
        <v>0</v>
      </c>
      <c r="P18" s="172">
        <v>0</v>
      </c>
      <c r="Q18" s="165">
        <f ca="1" t="shared" si="2"/>
        <v>0</v>
      </c>
      <c r="R18" s="132"/>
      <c r="S18" s="166">
        <f t="shared" si="7"/>
        <v>0</v>
      </c>
      <c r="T18" s="165">
        <f t="shared" si="8"/>
        <v>0</v>
      </c>
      <c r="U18" s="132"/>
      <c r="V18" s="173">
        <v>0</v>
      </c>
      <c r="W18" s="165">
        <f t="shared" si="3"/>
        <v>0</v>
      </c>
      <c r="X18" s="174">
        <v>0</v>
      </c>
      <c r="Y18" s="165">
        <f t="shared" si="4"/>
        <v>0</v>
      </c>
      <c r="Z18" s="174">
        <v>0</v>
      </c>
      <c r="AA18" s="165">
        <f t="shared" si="5"/>
        <v>0</v>
      </c>
      <c r="AB18" s="132"/>
    </row>
    <row r="19" spans="1:28" ht="15">
      <c r="A19" s="132"/>
      <c r="B19" s="132"/>
      <c r="C19" s="315"/>
      <c r="D19" s="169"/>
      <c r="E19" s="257" t="str">
        <f>$D$12&amp;".7"</f>
        <v>1.1.7</v>
      </c>
      <c r="F19" s="171" t="s">
        <v>56</v>
      </c>
      <c r="H19" s="171"/>
      <c r="I19" s="172">
        <v>0</v>
      </c>
      <c r="J19" s="172">
        <v>0</v>
      </c>
      <c r="K19" s="164">
        <f ca="1" t="shared" si="0"/>
        <v>0</v>
      </c>
      <c r="L19" s="172">
        <v>0</v>
      </c>
      <c r="M19" s="172">
        <v>0</v>
      </c>
      <c r="N19" s="341">
        <f t="shared" si="6"/>
        <v>0</v>
      </c>
      <c r="O19" s="164">
        <f ca="1" t="shared" si="1"/>
        <v>0</v>
      </c>
      <c r="P19" s="172">
        <v>0</v>
      </c>
      <c r="Q19" s="165">
        <f ca="1" t="shared" si="2"/>
        <v>0</v>
      </c>
      <c r="R19" s="132"/>
      <c r="S19" s="166">
        <f t="shared" si="7"/>
        <v>0</v>
      </c>
      <c r="T19" s="165">
        <f t="shared" si="8"/>
        <v>0</v>
      </c>
      <c r="U19" s="132"/>
      <c r="V19" s="173">
        <v>0</v>
      </c>
      <c r="W19" s="165">
        <f t="shared" si="3"/>
        <v>0</v>
      </c>
      <c r="X19" s="174">
        <v>0</v>
      </c>
      <c r="Y19" s="165">
        <f t="shared" si="4"/>
        <v>0</v>
      </c>
      <c r="Z19" s="174">
        <v>0</v>
      </c>
      <c r="AA19" s="165">
        <f t="shared" si="5"/>
        <v>0</v>
      </c>
      <c r="AB19" s="132"/>
    </row>
    <row r="20" spans="1:28" ht="15">
      <c r="A20" s="132"/>
      <c r="B20" s="132"/>
      <c r="C20" s="314"/>
      <c r="D20" s="169">
        <v>1.2</v>
      </c>
      <c r="E20" s="171" t="s">
        <v>57</v>
      </c>
      <c r="G20" s="302"/>
      <c r="H20" s="302"/>
      <c r="I20" s="163">
        <f>SUM(I21:I24)</f>
        <v>0</v>
      </c>
      <c r="J20" s="163">
        <f>SUM(J21:J24)</f>
        <v>0</v>
      </c>
      <c r="K20" s="164">
        <f ca="1" t="shared" si="0"/>
        <v>0</v>
      </c>
      <c r="L20" s="163">
        <f>SUM(L21:L24)</f>
        <v>0</v>
      </c>
      <c r="M20" s="163">
        <f>SUM(M21:M24)</f>
        <v>0</v>
      </c>
      <c r="N20" s="163">
        <f t="shared" si="6"/>
        <v>0</v>
      </c>
      <c r="O20" s="164">
        <f ca="1" t="shared" si="1"/>
        <v>0</v>
      </c>
      <c r="P20" s="163">
        <f>SUM(P21:P24)</f>
        <v>0</v>
      </c>
      <c r="Q20" s="165">
        <f ca="1" t="shared" si="2"/>
        <v>0</v>
      </c>
      <c r="R20" s="132"/>
      <c r="S20" s="166">
        <f aca="true" t="shared" si="9" ref="S20:S61">N20-P20</f>
        <v>0</v>
      </c>
      <c r="T20" s="165">
        <f t="shared" si="8"/>
        <v>0</v>
      </c>
      <c r="U20" s="132"/>
      <c r="V20" s="166">
        <f>SUM(V21:V24)</f>
        <v>0</v>
      </c>
      <c r="W20" s="165">
        <f t="shared" si="3"/>
        <v>0</v>
      </c>
      <c r="X20" s="167">
        <f>SUM(X21:X24)</f>
        <v>0</v>
      </c>
      <c r="Y20" s="165">
        <f t="shared" si="4"/>
        <v>0</v>
      </c>
      <c r="Z20" s="167">
        <f>SUM(Z21:Z24)</f>
        <v>0</v>
      </c>
      <c r="AA20" s="165">
        <f t="shared" si="5"/>
        <v>0</v>
      </c>
      <c r="AB20" s="132"/>
    </row>
    <row r="21" spans="1:28" ht="15">
      <c r="A21" s="132"/>
      <c r="B21" s="132"/>
      <c r="C21" s="315"/>
      <c r="D21" s="135"/>
      <c r="E21" s="257" t="str">
        <f>$D$20&amp;".1"</f>
        <v>1.2.1</v>
      </c>
      <c r="F21" s="171" t="s">
        <v>58</v>
      </c>
      <c r="H21" s="171"/>
      <c r="I21" s="172">
        <v>0</v>
      </c>
      <c r="J21" s="172">
        <v>0</v>
      </c>
      <c r="K21" s="164">
        <f ca="1" t="shared" si="0"/>
        <v>0</v>
      </c>
      <c r="L21" s="172">
        <v>0</v>
      </c>
      <c r="M21" s="172">
        <v>0</v>
      </c>
      <c r="N21" s="341">
        <f t="shared" si="6"/>
        <v>0</v>
      </c>
      <c r="O21" s="164">
        <f ca="1" t="shared" si="1"/>
        <v>0</v>
      </c>
      <c r="P21" s="172">
        <v>0</v>
      </c>
      <c r="Q21" s="165">
        <f ca="1" t="shared" si="2"/>
        <v>0</v>
      </c>
      <c r="R21" s="132"/>
      <c r="S21" s="166">
        <f t="shared" si="9"/>
        <v>0</v>
      </c>
      <c r="T21" s="165">
        <f t="shared" si="8"/>
        <v>0</v>
      </c>
      <c r="U21" s="132"/>
      <c r="V21" s="173">
        <v>0</v>
      </c>
      <c r="W21" s="165">
        <f t="shared" si="3"/>
        <v>0</v>
      </c>
      <c r="X21" s="174">
        <v>0</v>
      </c>
      <c r="Y21" s="165">
        <f t="shared" si="4"/>
        <v>0</v>
      </c>
      <c r="Z21" s="174">
        <v>0</v>
      </c>
      <c r="AA21" s="165">
        <f t="shared" si="5"/>
        <v>0</v>
      </c>
      <c r="AB21" s="132"/>
    </row>
    <row r="22" spans="1:28" ht="15">
      <c r="A22" s="132"/>
      <c r="B22" s="132"/>
      <c r="C22" s="315"/>
      <c r="D22" s="135"/>
      <c r="E22" s="257" t="str">
        <f>$D$20&amp;".2"</f>
        <v>1.2.2</v>
      </c>
      <c r="F22" s="171" t="s">
        <v>59</v>
      </c>
      <c r="H22" s="171"/>
      <c r="I22" s="172">
        <v>0</v>
      </c>
      <c r="J22" s="172">
        <v>0</v>
      </c>
      <c r="K22" s="164">
        <f ca="1" t="shared" si="0"/>
        <v>0</v>
      </c>
      <c r="L22" s="172">
        <v>0</v>
      </c>
      <c r="M22" s="172">
        <v>0</v>
      </c>
      <c r="N22" s="341">
        <f t="shared" si="6"/>
        <v>0</v>
      </c>
      <c r="O22" s="164">
        <f ca="1" t="shared" si="1"/>
        <v>0</v>
      </c>
      <c r="P22" s="172">
        <v>0</v>
      </c>
      <c r="Q22" s="165">
        <f ca="1" t="shared" si="2"/>
        <v>0</v>
      </c>
      <c r="R22" s="132"/>
      <c r="S22" s="166">
        <f t="shared" si="9"/>
        <v>0</v>
      </c>
      <c r="T22" s="165">
        <f t="shared" si="8"/>
        <v>0</v>
      </c>
      <c r="U22" s="132"/>
      <c r="V22" s="173">
        <v>0</v>
      </c>
      <c r="W22" s="165">
        <f t="shared" si="3"/>
        <v>0</v>
      </c>
      <c r="X22" s="174">
        <v>0</v>
      </c>
      <c r="Y22" s="165">
        <f t="shared" si="4"/>
        <v>0</v>
      </c>
      <c r="Z22" s="174">
        <v>0</v>
      </c>
      <c r="AA22" s="165">
        <f t="shared" si="5"/>
        <v>0</v>
      </c>
      <c r="AB22" s="132"/>
    </row>
    <row r="23" spans="1:28" ht="15">
      <c r="A23" s="132"/>
      <c r="B23" s="132"/>
      <c r="C23" s="315"/>
      <c r="D23" s="135"/>
      <c r="E23" s="257" t="str">
        <f>$D$20&amp;".3"</f>
        <v>1.2.3</v>
      </c>
      <c r="F23" s="171" t="s">
        <v>60</v>
      </c>
      <c r="H23" s="171"/>
      <c r="I23" s="172">
        <v>0</v>
      </c>
      <c r="J23" s="172">
        <v>0</v>
      </c>
      <c r="K23" s="164">
        <f ca="1" t="shared" si="0"/>
        <v>0</v>
      </c>
      <c r="L23" s="172">
        <v>0</v>
      </c>
      <c r="M23" s="172">
        <v>0</v>
      </c>
      <c r="N23" s="341">
        <f t="shared" si="6"/>
        <v>0</v>
      </c>
      <c r="O23" s="164">
        <f ca="1" t="shared" si="1"/>
        <v>0</v>
      </c>
      <c r="P23" s="172">
        <v>0</v>
      </c>
      <c r="Q23" s="165">
        <f ca="1" t="shared" si="2"/>
        <v>0</v>
      </c>
      <c r="R23" s="132"/>
      <c r="S23" s="166">
        <f t="shared" si="9"/>
        <v>0</v>
      </c>
      <c r="T23" s="165">
        <f t="shared" si="8"/>
        <v>0</v>
      </c>
      <c r="U23" s="132"/>
      <c r="V23" s="173">
        <v>0</v>
      </c>
      <c r="W23" s="165">
        <f t="shared" si="3"/>
        <v>0</v>
      </c>
      <c r="X23" s="174">
        <v>0</v>
      </c>
      <c r="Y23" s="165">
        <f t="shared" si="4"/>
        <v>0</v>
      </c>
      <c r="Z23" s="174">
        <v>0</v>
      </c>
      <c r="AA23" s="165">
        <f t="shared" si="5"/>
        <v>0</v>
      </c>
      <c r="AB23" s="132"/>
    </row>
    <row r="24" spans="1:28" ht="15">
      <c r="A24" s="132"/>
      <c r="B24" s="132"/>
      <c r="C24" s="315"/>
      <c r="D24" s="169"/>
      <c r="E24" s="257" t="str">
        <f>$D$20&amp;".4"</f>
        <v>1.2.4</v>
      </c>
      <c r="F24" s="171" t="s">
        <v>61</v>
      </c>
      <c r="H24" s="171"/>
      <c r="I24" s="172">
        <v>0</v>
      </c>
      <c r="J24" s="172">
        <v>0</v>
      </c>
      <c r="K24" s="164">
        <f ca="1" t="shared" si="0"/>
        <v>0</v>
      </c>
      <c r="L24" s="172">
        <v>0</v>
      </c>
      <c r="M24" s="172">
        <v>0</v>
      </c>
      <c r="N24" s="341">
        <f t="shared" si="6"/>
        <v>0</v>
      </c>
      <c r="O24" s="164">
        <f ca="1" t="shared" si="1"/>
        <v>0</v>
      </c>
      <c r="P24" s="172">
        <v>0</v>
      </c>
      <c r="Q24" s="165">
        <f ca="1" t="shared" si="2"/>
        <v>0</v>
      </c>
      <c r="R24" s="132"/>
      <c r="S24" s="166">
        <f t="shared" si="9"/>
        <v>0</v>
      </c>
      <c r="T24" s="165">
        <f t="shared" si="8"/>
        <v>0</v>
      </c>
      <c r="U24" s="132"/>
      <c r="V24" s="173">
        <v>0</v>
      </c>
      <c r="W24" s="165">
        <f t="shared" si="3"/>
        <v>0</v>
      </c>
      <c r="X24" s="174">
        <v>0</v>
      </c>
      <c r="Y24" s="165">
        <f t="shared" si="4"/>
        <v>0</v>
      </c>
      <c r="Z24" s="174">
        <v>0</v>
      </c>
      <c r="AA24" s="165">
        <f t="shared" si="5"/>
        <v>0</v>
      </c>
      <c r="AB24" s="132"/>
    </row>
    <row r="25" spans="1:28" ht="15">
      <c r="A25" s="132"/>
      <c r="B25" s="132"/>
      <c r="C25" s="315"/>
      <c r="D25" s="169">
        <v>1.3</v>
      </c>
      <c r="E25" s="244" t="s">
        <v>62</v>
      </c>
      <c r="F25" s="257"/>
      <c r="G25" s="171"/>
      <c r="H25" s="171"/>
      <c r="I25" s="178">
        <v>0</v>
      </c>
      <c r="J25" s="178">
        <v>0</v>
      </c>
      <c r="K25" s="164">
        <f ca="1" t="shared" si="0"/>
        <v>0</v>
      </c>
      <c r="L25" s="178">
        <v>0</v>
      </c>
      <c r="M25" s="178">
        <v>0</v>
      </c>
      <c r="N25" s="163">
        <f t="shared" si="6"/>
        <v>0</v>
      </c>
      <c r="O25" s="164">
        <f ca="1" t="shared" si="1"/>
        <v>0</v>
      </c>
      <c r="P25" s="178">
        <v>0</v>
      </c>
      <c r="Q25" s="165">
        <f ca="1" t="shared" si="2"/>
        <v>0</v>
      </c>
      <c r="R25" s="132"/>
      <c r="S25" s="166"/>
      <c r="T25" s="165">
        <f t="shared" si="8"/>
        <v>0</v>
      </c>
      <c r="U25" s="132"/>
      <c r="V25" s="173"/>
      <c r="W25" s="165"/>
      <c r="X25" s="174"/>
      <c r="Y25" s="165"/>
      <c r="Z25" s="174"/>
      <c r="AA25" s="165"/>
      <c r="AB25" s="132"/>
    </row>
    <row r="26" spans="1:28" ht="15">
      <c r="A26" s="132"/>
      <c r="B26" s="132"/>
      <c r="C26" s="314"/>
      <c r="D26" s="169">
        <v>1.4</v>
      </c>
      <c r="E26" s="171" t="s">
        <v>63</v>
      </c>
      <c r="G26" s="302"/>
      <c r="H26" s="302"/>
      <c r="I26" s="163">
        <f>SUM(I27,I30:I30,I33)</f>
        <v>0</v>
      </c>
      <c r="J26" s="163">
        <f>SUM(J27,J30:J30,J33)</f>
        <v>0</v>
      </c>
      <c r="K26" s="164">
        <f ca="1" t="shared" si="0"/>
        <v>0</v>
      </c>
      <c r="L26" s="163">
        <f>SUM(L27,L30:L30,L33)</f>
        <v>0</v>
      </c>
      <c r="M26" s="163">
        <f>SUM(M27,M30:M30,M33)</f>
        <v>0</v>
      </c>
      <c r="N26" s="163">
        <f t="shared" si="6"/>
        <v>0</v>
      </c>
      <c r="O26" s="164">
        <f ca="1" t="shared" si="1"/>
        <v>0</v>
      </c>
      <c r="P26" s="163">
        <f>SUM(P27,P30:P30,P33)</f>
        <v>0</v>
      </c>
      <c r="Q26" s="165">
        <f ca="1" t="shared" si="2"/>
        <v>0</v>
      </c>
      <c r="R26" s="132"/>
      <c r="S26" s="166">
        <f t="shared" si="9"/>
        <v>0</v>
      </c>
      <c r="T26" s="165">
        <f t="shared" si="8"/>
        <v>0</v>
      </c>
      <c r="U26" s="132"/>
      <c r="V26" s="166">
        <f>SUM(V28:V29)</f>
        <v>0</v>
      </c>
      <c r="W26" s="165">
        <f>_xlfn.IFERROR(V26/$V$224,0)</f>
        <v>0</v>
      </c>
      <c r="X26" s="167">
        <f>SUM(X28:X29)</f>
        <v>0</v>
      </c>
      <c r="Y26" s="165">
        <f>_xlfn.IFERROR(X26/$X$224,0)</f>
        <v>0</v>
      </c>
      <c r="Z26" s="167">
        <f>SUM(Z28:Z29)</f>
        <v>0</v>
      </c>
      <c r="AA26" s="165">
        <f>_xlfn.IFERROR(Z26/$Z$224,0)</f>
        <v>0</v>
      </c>
      <c r="AB26" s="132"/>
    </row>
    <row r="27" spans="1:28" ht="15">
      <c r="A27" s="132"/>
      <c r="B27" s="132"/>
      <c r="C27" s="315"/>
      <c r="D27" s="169"/>
      <c r="E27" s="257" t="str">
        <f>$D$26&amp;".1"</f>
        <v>1.4.1</v>
      </c>
      <c r="F27" s="171" t="s">
        <v>64</v>
      </c>
      <c r="G27" s="171"/>
      <c r="H27" s="171"/>
      <c r="I27" s="178">
        <f>SUM(I28:I29)</f>
        <v>0</v>
      </c>
      <c r="J27" s="178">
        <f>SUM(J28:J29)</f>
        <v>0</v>
      </c>
      <c r="K27" s="164">
        <f ca="1" t="shared" si="0"/>
        <v>0</v>
      </c>
      <c r="L27" s="178">
        <f>SUM(L28:L29)</f>
        <v>0</v>
      </c>
      <c r="M27" s="178">
        <f>SUM(M28:M29)</f>
        <v>0</v>
      </c>
      <c r="N27" s="163">
        <f t="shared" si="6"/>
        <v>0</v>
      </c>
      <c r="O27" s="164">
        <f ca="1" t="shared" si="1"/>
        <v>0</v>
      </c>
      <c r="P27" s="178">
        <f>SUM(P28:P29)</f>
        <v>0</v>
      </c>
      <c r="Q27" s="165">
        <f ca="1" t="shared" si="2"/>
        <v>0</v>
      </c>
      <c r="R27" s="132"/>
      <c r="S27" s="166">
        <f t="shared" si="9"/>
        <v>0</v>
      </c>
      <c r="T27" s="165">
        <f t="shared" si="8"/>
        <v>0</v>
      </c>
      <c r="U27" s="132"/>
      <c r="V27" s="173"/>
      <c r="W27" s="165"/>
      <c r="X27" s="174"/>
      <c r="Y27" s="165"/>
      <c r="Z27" s="174"/>
      <c r="AA27" s="165"/>
      <c r="AB27" s="132"/>
    </row>
    <row r="28" spans="1:28" ht="15">
      <c r="A28" s="132"/>
      <c r="B28" s="132"/>
      <c r="C28" s="315"/>
      <c r="F28" s="257" t="str">
        <f>$E$27&amp;".1"</f>
        <v>1.4.1.1</v>
      </c>
      <c r="G28" s="171" t="s">
        <v>65</v>
      </c>
      <c r="I28" s="172">
        <v>0</v>
      </c>
      <c r="J28" s="172">
        <v>0</v>
      </c>
      <c r="K28" s="164">
        <f ca="1" t="shared" si="0"/>
        <v>0</v>
      </c>
      <c r="L28" s="172">
        <v>0</v>
      </c>
      <c r="M28" s="172">
        <v>0</v>
      </c>
      <c r="N28" s="341">
        <f t="shared" si="6"/>
        <v>0</v>
      </c>
      <c r="O28" s="164">
        <f ca="1" t="shared" si="1"/>
        <v>0</v>
      </c>
      <c r="P28" s="172">
        <v>0</v>
      </c>
      <c r="Q28" s="165">
        <f ca="1" t="shared" si="2"/>
        <v>0</v>
      </c>
      <c r="R28" s="132"/>
      <c r="S28" s="166">
        <f t="shared" si="9"/>
        <v>0</v>
      </c>
      <c r="T28" s="165">
        <f t="shared" si="8"/>
        <v>0</v>
      </c>
      <c r="U28" s="132"/>
      <c r="V28" s="173">
        <v>0</v>
      </c>
      <c r="W28" s="165">
        <f>_xlfn.IFERROR(V28/$V$224,0)</f>
        <v>0</v>
      </c>
      <c r="X28" s="174">
        <v>0</v>
      </c>
      <c r="Y28" s="165">
        <f>_xlfn.IFERROR(X28/$X$224,0)</f>
        <v>0</v>
      </c>
      <c r="Z28" s="174">
        <v>0</v>
      </c>
      <c r="AA28" s="165">
        <f>_xlfn.IFERROR(Z28/$Z$224,0)</f>
        <v>0</v>
      </c>
      <c r="AB28" s="132"/>
    </row>
    <row r="29" spans="1:28" ht="15">
      <c r="A29" s="132"/>
      <c r="B29" s="132"/>
      <c r="C29" s="315"/>
      <c r="F29" s="257" t="str">
        <f>$E$27&amp;".2"</f>
        <v>1.4.1.2</v>
      </c>
      <c r="G29" s="171" t="s">
        <v>66</v>
      </c>
      <c r="I29" s="172">
        <v>0</v>
      </c>
      <c r="J29" s="172">
        <v>0</v>
      </c>
      <c r="K29" s="164">
        <f ca="1" t="shared" si="0"/>
        <v>0</v>
      </c>
      <c r="L29" s="172">
        <v>0</v>
      </c>
      <c r="M29" s="172">
        <v>0</v>
      </c>
      <c r="N29" s="341">
        <f t="shared" si="6"/>
        <v>0</v>
      </c>
      <c r="O29" s="164">
        <f ca="1" t="shared" si="1"/>
        <v>0</v>
      </c>
      <c r="P29" s="172">
        <v>0</v>
      </c>
      <c r="Q29" s="165">
        <f ca="1" t="shared" si="2"/>
        <v>0</v>
      </c>
      <c r="R29" s="132"/>
      <c r="S29" s="166">
        <f t="shared" si="9"/>
        <v>0</v>
      </c>
      <c r="T29" s="165">
        <f t="shared" si="8"/>
        <v>0</v>
      </c>
      <c r="U29" s="132"/>
      <c r="V29" s="173">
        <v>0</v>
      </c>
      <c r="W29" s="165">
        <f>_xlfn.IFERROR(V29/$V$224,0)</f>
        <v>0</v>
      </c>
      <c r="X29" s="174">
        <v>0</v>
      </c>
      <c r="Y29" s="165">
        <f>_xlfn.IFERROR(X29/$X$224,0)</f>
        <v>0</v>
      </c>
      <c r="Z29" s="174">
        <v>0</v>
      </c>
      <c r="AA29" s="165">
        <f>_xlfn.IFERROR(Z29/$Z$224,0)</f>
        <v>0</v>
      </c>
      <c r="AB29" s="132"/>
    </row>
    <row r="30" spans="1:28" ht="15">
      <c r="A30" s="132"/>
      <c r="B30" s="132"/>
      <c r="C30" s="315"/>
      <c r="E30" s="257" t="str">
        <f>$D$26&amp;".2"</f>
        <v>1.4.2</v>
      </c>
      <c r="F30" s="135" t="s">
        <v>67</v>
      </c>
      <c r="G30" s="171"/>
      <c r="H30" s="171"/>
      <c r="I30" s="178">
        <f>SUM(I31:I32)</f>
        <v>0</v>
      </c>
      <c r="J30" s="178">
        <f>SUM(J31:J32)</f>
        <v>0</v>
      </c>
      <c r="K30" s="164">
        <f ca="1" t="shared" si="0"/>
        <v>0</v>
      </c>
      <c r="L30" s="178">
        <f>SUM(L31:L32)</f>
        <v>0</v>
      </c>
      <c r="M30" s="178">
        <f>SUM(M31:M32)</f>
        <v>0</v>
      </c>
      <c r="N30" s="163">
        <f t="shared" si="6"/>
        <v>0</v>
      </c>
      <c r="O30" s="164">
        <f ca="1" t="shared" si="1"/>
        <v>0</v>
      </c>
      <c r="P30" s="178">
        <f>SUM(P31:P32)</f>
        <v>0</v>
      </c>
      <c r="Q30" s="165">
        <f ca="1" t="shared" si="2"/>
        <v>0</v>
      </c>
      <c r="R30" s="132"/>
      <c r="S30" s="166">
        <f t="shared" si="9"/>
        <v>0</v>
      </c>
      <c r="T30" s="165">
        <f t="shared" si="8"/>
        <v>0</v>
      </c>
      <c r="U30" s="132"/>
      <c r="V30" s="173"/>
      <c r="W30" s="165"/>
      <c r="X30" s="174"/>
      <c r="Y30" s="165"/>
      <c r="Z30" s="174"/>
      <c r="AA30" s="165"/>
      <c r="AB30" s="132"/>
    </row>
    <row r="31" spans="1:28" ht="15">
      <c r="A31" s="132"/>
      <c r="B31" s="132"/>
      <c r="C31" s="315"/>
      <c r="E31" s="171"/>
      <c r="F31" s="257" t="str">
        <f>$E$30&amp;".1"</f>
        <v>1.4.2.1</v>
      </c>
      <c r="G31" s="171" t="s">
        <v>65</v>
      </c>
      <c r="H31" s="171"/>
      <c r="I31" s="172">
        <v>0</v>
      </c>
      <c r="J31" s="172">
        <v>0</v>
      </c>
      <c r="K31" s="164">
        <f ca="1" t="shared" si="0"/>
        <v>0</v>
      </c>
      <c r="L31" s="172">
        <v>0</v>
      </c>
      <c r="M31" s="172">
        <v>0</v>
      </c>
      <c r="N31" s="341">
        <f t="shared" si="6"/>
        <v>0</v>
      </c>
      <c r="O31" s="164">
        <f ca="1" t="shared" si="1"/>
        <v>0</v>
      </c>
      <c r="P31" s="172">
        <v>0</v>
      </c>
      <c r="Q31" s="165">
        <f ca="1" t="shared" si="2"/>
        <v>0</v>
      </c>
      <c r="R31" s="132"/>
      <c r="S31" s="166">
        <f t="shared" si="9"/>
        <v>0</v>
      </c>
      <c r="T31" s="165">
        <f t="shared" si="8"/>
        <v>0</v>
      </c>
      <c r="U31" s="132"/>
      <c r="V31" s="173"/>
      <c r="W31" s="165"/>
      <c r="X31" s="174"/>
      <c r="Y31" s="165"/>
      <c r="Z31" s="174"/>
      <c r="AA31" s="165"/>
      <c r="AB31" s="132"/>
    </row>
    <row r="32" spans="1:28" ht="15">
      <c r="A32" s="132"/>
      <c r="B32" s="132"/>
      <c r="C32" s="315"/>
      <c r="E32" s="171"/>
      <c r="F32" s="257" t="str">
        <f>$E$30&amp;".2"</f>
        <v>1.4.2.2</v>
      </c>
      <c r="G32" s="171" t="s">
        <v>66</v>
      </c>
      <c r="H32" s="171"/>
      <c r="I32" s="172">
        <v>0</v>
      </c>
      <c r="J32" s="172">
        <v>0</v>
      </c>
      <c r="K32" s="164">
        <f ca="1" t="shared" si="0"/>
        <v>0</v>
      </c>
      <c r="L32" s="172">
        <v>0</v>
      </c>
      <c r="M32" s="172">
        <v>0</v>
      </c>
      <c r="N32" s="341">
        <f t="shared" si="6"/>
        <v>0</v>
      </c>
      <c r="O32" s="164">
        <f ca="1" t="shared" si="1"/>
        <v>0</v>
      </c>
      <c r="P32" s="172">
        <v>0</v>
      </c>
      <c r="Q32" s="165">
        <f ca="1" t="shared" si="2"/>
        <v>0</v>
      </c>
      <c r="R32" s="132"/>
      <c r="S32" s="166">
        <f t="shared" si="9"/>
        <v>0</v>
      </c>
      <c r="T32" s="165">
        <f t="shared" si="8"/>
        <v>0</v>
      </c>
      <c r="U32" s="132"/>
      <c r="V32" s="173"/>
      <c r="W32" s="165"/>
      <c r="X32" s="174"/>
      <c r="Y32" s="165"/>
      <c r="Z32" s="174"/>
      <c r="AA32" s="165"/>
      <c r="AB32" s="132"/>
    </row>
    <row r="33" spans="1:28" s="244" customFormat="1" ht="15">
      <c r="A33" s="132"/>
      <c r="B33" s="132"/>
      <c r="C33" s="315"/>
      <c r="D33" s="247">
        <v>1.5</v>
      </c>
      <c r="E33" s="244" t="s">
        <v>68</v>
      </c>
      <c r="G33" s="240"/>
      <c r="H33" s="240"/>
      <c r="I33" s="340">
        <v>0</v>
      </c>
      <c r="J33" s="340">
        <v>0</v>
      </c>
      <c r="K33" s="164">
        <f ca="1" t="shared" si="0"/>
        <v>0</v>
      </c>
      <c r="L33" s="340">
        <v>0</v>
      </c>
      <c r="M33" s="340">
        <v>0</v>
      </c>
      <c r="N33" s="163">
        <f t="shared" si="6"/>
        <v>0</v>
      </c>
      <c r="O33" s="164">
        <f ca="1" t="shared" si="1"/>
        <v>0</v>
      </c>
      <c r="P33" s="340">
        <v>0</v>
      </c>
      <c r="Q33" s="165">
        <f ca="1" t="shared" si="2"/>
        <v>0</v>
      </c>
      <c r="R33" s="246"/>
      <c r="S33" s="166">
        <f t="shared" si="9"/>
        <v>0</v>
      </c>
      <c r="T33" s="165">
        <f t="shared" si="8"/>
        <v>0</v>
      </c>
      <c r="V33" s="260"/>
      <c r="W33" s="262"/>
      <c r="X33" s="261"/>
      <c r="Y33" s="262"/>
      <c r="Z33" s="261"/>
      <c r="AA33" s="262"/>
      <c r="AB33" s="132"/>
    </row>
    <row r="34" spans="1:28" ht="15">
      <c r="A34" s="132"/>
      <c r="B34" s="132" t="s">
        <v>47</v>
      </c>
      <c r="C34" s="312">
        <f>C11+1</f>
        <v>2</v>
      </c>
      <c r="D34" s="177"/>
      <c r="E34" s="18" t="s">
        <v>69</v>
      </c>
      <c r="F34" s="18"/>
      <c r="G34" s="18"/>
      <c r="H34" s="18"/>
      <c r="I34" s="178">
        <f>SUM(I35,I39)</f>
        <v>0</v>
      </c>
      <c r="J34" s="178">
        <f>SUM(J35,J39)</f>
        <v>0</v>
      </c>
      <c r="K34" s="164">
        <f ca="1" t="shared" si="0"/>
        <v>0</v>
      </c>
      <c r="L34" s="178">
        <f>SUM(L35,L39)</f>
        <v>0</v>
      </c>
      <c r="M34" s="178">
        <f>SUM(M35,M39)</f>
        <v>0</v>
      </c>
      <c r="N34" s="163">
        <f t="shared" si="6"/>
        <v>0</v>
      </c>
      <c r="O34" s="164">
        <f ca="1" t="shared" si="1"/>
        <v>0</v>
      </c>
      <c r="P34" s="178">
        <f>SUM(P35,P39)</f>
        <v>0</v>
      </c>
      <c r="Q34" s="165">
        <f ca="1" t="shared" si="2"/>
        <v>0</v>
      </c>
      <c r="R34" s="132"/>
      <c r="S34" s="166">
        <f t="shared" si="9"/>
        <v>0</v>
      </c>
      <c r="T34" s="165">
        <f t="shared" si="8"/>
        <v>0</v>
      </c>
      <c r="U34" s="132"/>
      <c r="V34" s="173">
        <v>0</v>
      </c>
      <c r="W34" s="165">
        <f>_xlfn.IFERROR(V34/$V$224,0)</f>
        <v>0</v>
      </c>
      <c r="X34" s="174">
        <v>0</v>
      </c>
      <c r="Y34" s="165">
        <f>_xlfn.IFERROR(X34/$X$224,0)</f>
        <v>0</v>
      </c>
      <c r="Z34" s="174">
        <v>0</v>
      </c>
      <c r="AA34" s="165">
        <f>_xlfn.IFERROR(Z34/$Z$224,0)</f>
        <v>0</v>
      </c>
      <c r="AB34" s="132"/>
    </row>
    <row r="35" spans="1:28" ht="15">
      <c r="A35" s="132"/>
      <c r="B35" s="132"/>
      <c r="C35" s="312"/>
      <c r="D35" s="309">
        <v>2.1</v>
      </c>
      <c r="E35" s="179" t="s">
        <v>70</v>
      </c>
      <c r="F35" s="18"/>
      <c r="G35" s="18"/>
      <c r="H35" s="18"/>
      <c r="I35" s="178">
        <f>SUM(I36:I38)</f>
        <v>0</v>
      </c>
      <c r="J35" s="178">
        <f>SUM(J36:J38)</f>
        <v>0</v>
      </c>
      <c r="K35" s="164">
        <f ca="1" t="shared" si="0"/>
        <v>0</v>
      </c>
      <c r="L35" s="178">
        <f>SUM(L36:L38)</f>
        <v>0</v>
      </c>
      <c r="M35" s="178">
        <f>SUM(M36:M38)</f>
        <v>0</v>
      </c>
      <c r="N35" s="163">
        <f t="shared" si="6"/>
        <v>0</v>
      </c>
      <c r="O35" s="164">
        <f ca="1" t="shared" si="1"/>
        <v>0</v>
      </c>
      <c r="P35" s="178">
        <f>SUM(P36:P38)</f>
        <v>0</v>
      </c>
      <c r="Q35" s="165">
        <f ca="1" t="shared" si="2"/>
        <v>0</v>
      </c>
      <c r="R35" s="132"/>
      <c r="S35" s="166">
        <f t="shared" si="9"/>
        <v>0</v>
      </c>
      <c r="T35" s="165">
        <f t="shared" si="8"/>
        <v>0</v>
      </c>
      <c r="U35" s="132"/>
      <c r="V35" s="173"/>
      <c r="W35" s="165"/>
      <c r="X35" s="174"/>
      <c r="Y35" s="165"/>
      <c r="Z35" s="174"/>
      <c r="AA35" s="165"/>
      <c r="AB35" s="132"/>
    </row>
    <row r="36" spans="1:27" ht="15">
      <c r="A36" s="132"/>
      <c r="B36" s="132"/>
      <c r="C36" s="316"/>
      <c r="D36" s="243"/>
      <c r="E36" s="247" t="s">
        <v>71</v>
      </c>
      <c r="F36" s="201" t="s">
        <v>72</v>
      </c>
      <c r="G36" s="245"/>
      <c r="H36" s="245"/>
      <c r="I36" s="263">
        <v>0</v>
      </c>
      <c r="J36" s="263">
        <v>0</v>
      </c>
      <c r="K36" s="164">
        <f ca="1" t="shared" si="0"/>
        <v>0</v>
      </c>
      <c r="L36" s="263">
        <v>0</v>
      </c>
      <c r="M36" s="263">
        <v>0</v>
      </c>
      <c r="N36" s="341">
        <f t="shared" si="6"/>
        <v>0</v>
      </c>
      <c r="O36" s="164">
        <f ca="1" t="shared" si="1"/>
        <v>0</v>
      </c>
      <c r="P36" s="263">
        <v>0</v>
      </c>
      <c r="Q36" s="165">
        <f ca="1" t="shared" si="2"/>
        <v>0</v>
      </c>
      <c r="R36" s="132"/>
      <c r="S36" s="166">
        <f t="shared" si="9"/>
        <v>0</v>
      </c>
      <c r="T36" s="165">
        <f t="shared" si="8"/>
        <v>0</v>
      </c>
      <c r="V36" s="265"/>
      <c r="W36" s="157"/>
      <c r="X36" s="266"/>
      <c r="Y36" s="157"/>
      <c r="Z36" s="266"/>
      <c r="AA36" s="157"/>
    </row>
    <row r="37" spans="1:27" ht="15">
      <c r="A37" s="132"/>
      <c r="B37" s="132"/>
      <c r="C37" s="316"/>
      <c r="D37" s="243"/>
      <c r="E37" s="247" t="s">
        <v>73</v>
      </c>
      <c r="F37" s="201" t="s">
        <v>74</v>
      </c>
      <c r="G37" s="245"/>
      <c r="H37" s="245"/>
      <c r="I37" s="263">
        <v>0</v>
      </c>
      <c r="J37" s="263">
        <v>0</v>
      </c>
      <c r="K37" s="164">
        <f ca="1" t="shared" si="0"/>
        <v>0</v>
      </c>
      <c r="L37" s="263">
        <v>0</v>
      </c>
      <c r="M37" s="263">
        <v>0</v>
      </c>
      <c r="N37" s="341">
        <f t="shared" si="6"/>
        <v>0</v>
      </c>
      <c r="O37" s="164">
        <f ca="1" t="shared" si="1"/>
        <v>0</v>
      </c>
      <c r="P37" s="263">
        <v>0</v>
      </c>
      <c r="Q37" s="165">
        <f ca="1" t="shared" si="2"/>
        <v>0</v>
      </c>
      <c r="R37" s="132"/>
      <c r="S37" s="166">
        <f t="shared" si="9"/>
        <v>0</v>
      </c>
      <c r="T37" s="165">
        <f t="shared" si="8"/>
        <v>0</v>
      </c>
      <c r="V37" s="265"/>
      <c r="W37" s="157"/>
      <c r="X37" s="266"/>
      <c r="Y37" s="157"/>
      <c r="Z37" s="266"/>
      <c r="AA37" s="157"/>
    </row>
    <row r="38" spans="1:27" ht="15">
      <c r="A38" s="132"/>
      <c r="B38" s="132"/>
      <c r="C38" s="316"/>
      <c r="D38" s="243"/>
      <c r="E38" s="247" t="s">
        <v>75</v>
      </c>
      <c r="F38" s="201" t="s">
        <v>76</v>
      </c>
      <c r="G38" s="245"/>
      <c r="H38" s="245"/>
      <c r="I38" s="263">
        <v>0</v>
      </c>
      <c r="J38" s="263">
        <v>0</v>
      </c>
      <c r="K38" s="164">
        <f ca="1" t="shared" si="0"/>
        <v>0</v>
      </c>
      <c r="L38" s="263">
        <v>0</v>
      </c>
      <c r="M38" s="263">
        <v>0</v>
      </c>
      <c r="N38" s="341">
        <f t="shared" si="6"/>
        <v>0</v>
      </c>
      <c r="O38" s="164">
        <f ca="1" t="shared" si="1"/>
        <v>0</v>
      </c>
      <c r="P38" s="263">
        <v>0</v>
      </c>
      <c r="Q38" s="165">
        <f ca="1" t="shared" si="2"/>
        <v>0</v>
      </c>
      <c r="R38" s="132"/>
      <c r="S38" s="166">
        <f t="shared" si="9"/>
        <v>0</v>
      </c>
      <c r="T38" s="165">
        <f t="shared" si="8"/>
        <v>0</v>
      </c>
      <c r="V38" s="265"/>
      <c r="W38" s="157"/>
      <c r="X38" s="266"/>
      <c r="Y38" s="157"/>
      <c r="Z38" s="266"/>
      <c r="AA38" s="157"/>
    </row>
    <row r="39" spans="1:28" ht="15">
      <c r="A39" s="132"/>
      <c r="B39" s="132"/>
      <c r="C39" s="312"/>
      <c r="D39" s="309">
        <v>2.2</v>
      </c>
      <c r="E39" s="179" t="s">
        <v>77</v>
      </c>
      <c r="F39" s="18"/>
      <c r="G39" s="18"/>
      <c r="H39" s="18"/>
      <c r="I39" s="178">
        <f>SUM(I40:I42)</f>
        <v>0</v>
      </c>
      <c r="J39" s="178">
        <f>SUM(J40:J42)</f>
        <v>0</v>
      </c>
      <c r="K39" s="164">
        <f ca="1" t="shared" si="0"/>
        <v>0</v>
      </c>
      <c r="L39" s="178">
        <f>SUM(L40:L42)</f>
        <v>0</v>
      </c>
      <c r="M39" s="178">
        <f>SUM(M40:M42)</f>
        <v>0</v>
      </c>
      <c r="N39" s="163">
        <f t="shared" si="6"/>
        <v>0</v>
      </c>
      <c r="O39" s="164">
        <f ca="1" t="shared" si="1"/>
        <v>0</v>
      </c>
      <c r="P39" s="178">
        <f>SUM(P40:P42)</f>
        <v>0</v>
      </c>
      <c r="Q39" s="165">
        <f ca="1" t="shared" si="2"/>
        <v>0</v>
      </c>
      <c r="R39" s="132"/>
      <c r="S39" s="166">
        <f t="shared" si="9"/>
        <v>0</v>
      </c>
      <c r="T39" s="165">
        <f t="shared" si="8"/>
        <v>0</v>
      </c>
      <c r="U39" s="132"/>
      <c r="V39" s="173"/>
      <c r="W39" s="165"/>
      <c r="X39" s="174"/>
      <c r="Y39" s="165"/>
      <c r="Z39" s="174"/>
      <c r="AA39" s="165"/>
      <c r="AB39" s="132"/>
    </row>
    <row r="40" spans="1:27" ht="15">
      <c r="A40" s="132"/>
      <c r="B40" s="132"/>
      <c r="C40" s="317"/>
      <c r="D40" s="242"/>
      <c r="E40" s="247" t="s">
        <v>78</v>
      </c>
      <c r="F40" s="201" t="s">
        <v>72</v>
      </c>
      <c r="G40" s="245"/>
      <c r="H40" s="245"/>
      <c r="I40" s="263">
        <v>0</v>
      </c>
      <c r="J40" s="263">
        <v>0</v>
      </c>
      <c r="K40" s="164">
        <f ca="1" t="shared" si="0"/>
        <v>0</v>
      </c>
      <c r="L40" s="263">
        <v>0</v>
      </c>
      <c r="M40" s="263">
        <v>0</v>
      </c>
      <c r="N40" s="341">
        <f t="shared" si="6"/>
        <v>0</v>
      </c>
      <c r="O40" s="164">
        <f ca="1" t="shared" si="1"/>
        <v>0</v>
      </c>
      <c r="P40" s="263">
        <v>0</v>
      </c>
      <c r="Q40" s="165">
        <f ca="1" t="shared" si="2"/>
        <v>0</v>
      </c>
      <c r="R40" s="132"/>
      <c r="S40" s="166">
        <f t="shared" si="9"/>
        <v>0</v>
      </c>
      <c r="T40" s="165">
        <f t="shared" si="8"/>
        <v>0</v>
      </c>
      <c r="V40" s="265"/>
      <c r="W40" s="157"/>
      <c r="X40" s="266"/>
      <c r="Y40" s="157"/>
      <c r="Z40" s="266"/>
      <c r="AA40" s="157"/>
    </row>
    <row r="41" spans="1:27" ht="15">
      <c r="A41" s="132"/>
      <c r="B41" s="132"/>
      <c r="C41" s="317"/>
      <c r="D41" s="242"/>
      <c r="E41" s="247" t="s">
        <v>78</v>
      </c>
      <c r="F41" s="201" t="s">
        <v>74</v>
      </c>
      <c r="G41" s="245"/>
      <c r="H41" s="245"/>
      <c r="I41" s="263">
        <v>0</v>
      </c>
      <c r="J41" s="263">
        <v>0</v>
      </c>
      <c r="K41" s="164">
        <f ca="1" t="shared" si="0"/>
        <v>0</v>
      </c>
      <c r="L41" s="263">
        <v>0</v>
      </c>
      <c r="M41" s="263">
        <v>0</v>
      </c>
      <c r="N41" s="341">
        <f t="shared" si="6"/>
        <v>0</v>
      </c>
      <c r="O41" s="164">
        <f ca="1" t="shared" si="1"/>
        <v>0</v>
      </c>
      <c r="P41" s="263">
        <v>0</v>
      </c>
      <c r="Q41" s="165">
        <f ca="1" t="shared" si="2"/>
        <v>0</v>
      </c>
      <c r="R41" s="132"/>
      <c r="S41" s="166">
        <f t="shared" si="9"/>
        <v>0</v>
      </c>
      <c r="T41" s="165">
        <f t="shared" si="8"/>
        <v>0</v>
      </c>
      <c r="V41" s="265"/>
      <c r="W41" s="157"/>
      <c r="X41" s="266"/>
      <c r="Y41" s="157"/>
      <c r="Z41" s="266"/>
      <c r="AA41" s="157"/>
    </row>
    <row r="42" spans="1:27" ht="15">
      <c r="A42" s="132"/>
      <c r="B42" s="132"/>
      <c r="C42" s="317"/>
      <c r="D42" s="242"/>
      <c r="E42" s="247" t="s">
        <v>79</v>
      </c>
      <c r="F42" s="201" t="s">
        <v>76</v>
      </c>
      <c r="G42" s="245"/>
      <c r="H42" s="245"/>
      <c r="I42" s="263">
        <v>0</v>
      </c>
      <c r="J42" s="263">
        <v>0</v>
      </c>
      <c r="K42" s="164">
        <f ca="1" t="shared" si="0"/>
        <v>0</v>
      </c>
      <c r="L42" s="263">
        <v>0</v>
      </c>
      <c r="M42" s="263">
        <v>0</v>
      </c>
      <c r="N42" s="341">
        <f t="shared" si="6"/>
        <v>0</v>
      </c>
      <c r="O42" s="164">
        <f ca="1" t="shared" si="1"/>
        <v>0</v>
      </c>
      <c r="P42" s="263">
        <v>0</v>
      </c>
      <c r="Q42" s="165">
        <f ca="1" t="shared" si="2"/>
        <v>0</v>
      </c>
      <c r="R42" s="132"/>
      <c r="S42" s="166"/>
      <c r="T42" s="165">
        <f t="shared" si="8"/>
        <v>0</v>
      </c>
      <c r="V42" s="265"/>
      <c r="W42" s="157"/>
      <c r="X42" s="266"/>
      <c r="Y42" s="157"/>
      <c r="Z42" s="266"/>
      <c r="AA42" s="157"/>
    </row>
    <row r="43" spans="1:28" ht="15">
      <c r="A43" s="132"/>
      <c r="B43" s="132" t="s">
        <v>47</v>
      </c>
      <c r="C43" s="312">
        <f>C34+1</f>
        <v>3</v>
      </c>
      <c r="D43" s="177"/>
      <c r="E43" s="241" t="s">
        <v>80</v>
      </c>
      <c r="F43" s="241"/>
      <c r="G43" s="241"/>
      <c r="H43" s="241"/>
      <c r="I43" s="178">
        <f>SUM(I44:I45)</f>
        <v>0</v>
      </c>
      <c r="J43" s="178">
        <f>SUM(J44:J45)</f>
        <v>0</v>
      </c>
      <c r="K43" s="164">
        <f ca="1" t="shared" si="0"/>
        <v>0</v>
      </c>
      <c r="L43" s="178">
        <f>SUM(L44:L45)</f>
        <v>0</v>
      </c>
      <c r="M43" s="178">
        <f>SUM(M44:M45)</f>
        <v>0</v>
      </c>
      <c r="N43" s="163">
        <f t="shared" si="6"/>
        <v>0</v>
      </c>
      <c r="O43" s="164">
        <f ca="1" t="shared" si="1"/>
        <v>0</v>
      </c>
      <c r="P43" s="178">
        <f>SUM(P44:P45)</f>
        <v>0</v>
      </c>
      <c r="Q43" s="165">
        <f ca="1" t="shared" si="2"/>
        <v>0</v>
      </c>
      <c r="R43" s="132"/>
      <c r="S43" s="166">
        <f t="shared" si="9"/>
        <v>0</v>
      </c>
      <c r="T43" s="165">
        <f t="shared" si="8"/>
        <v>0</v>
      </c>
      <c r="U43" s="132"/>
      <c r="V43" s="173"/>
      <c r="W43" s="165"/>
      <c r="X43" s="174"/>
      <c r="Y43" s="165"/>
      <c r="Z43" s="174"/>
      <c r="AA43" s="165"/>
      <c r="AB43" s="132"/>
    </row>
    <row r="44" spans="1:27" ht="15">
      <c r="A44" s="132"/>
      <c r="B44" s="132"/>
      <c r="C44" s="317"/>
      <c r="D44" s="247">
        <v>3.1</v>
      </c>
      <c r="E44" s="201" t="s">
        <v>72</v>
      </c>
      <c r="F44" s="244"/>
      <c r="G44" s="245"/>
      <c r="H44" s="245"/>
      <c r="I44" s="263">
        <v>0</v>
      </c>
      <c r="J44" s="263">
        <v>0</v>
      </c>
      <c r="K44" s="164">
        <f ca="1" t="shared" si="0"/>
        <v>0</v>
      </c>
      <c r="L44" s="263">
        <v>0</v>
      </c>
      <c r="M44" s="263">
        <v>0</v>
      </c>
      <c r="N44" s="341">
        <f t="shared" si="6"/>
        <v>0</v>
      </c>
      <c r="O44" s="164">
        <f ca="1" t="shared" si="1"/>
        <v>0</v>
      </c>
      <c r="P44" s="263">
        <v>0</v>
      </c>
      <c r="Q44" s="165">
        <f ca="1" t="shared" si="2"/>
        <v>0</v>
      </c>
      <c r="R44" s="132"/>
      <c r="S44" s="166">
        <f t="shared" si="9"/>
        <v>0</v>
      </c>
      <c r="T44" s="165">
        <f t="shared" si="8"/>
        <v>0</v>
      </c>
      <c r="V44" s="265"/>
      <c r="W44" s="157"/>
      <c r="X44" s="266"/>
      <c r="Y44" s="157"/>
      <c r="Z44" s="266"/>
      <c r="AA44" s="157"/>
    </row>
    <row r="45" spans="1:27" ht="15">
      <c r="A45" s="132"/>
      <c r="B45" s="132"/>
      <c r="C45" s="317"/>
      <c r="D45" s="247">
        <v>3.2</v>
      </c>
      <c r="E45" s="201" t="s">
        <v>74</v>
      </c>
      <c r="F45" s="244"/>
      <c r="G45" s="245"/>
      <c r="H45" s="245"/>
      <c r="I45" s="263">
        <v>0</v>
      </c>
      <c r="J45" s="263">
        <v>0</v>
      </c>
      <c r="K45" s="164">
        <f ca="1" t="shared" si="0"/>
        <v>0</v>
      </c>
      <c r="L45" s="263">
        <v>0</v>
      </c>
      <c r="M45" s="263">
        <v>0</v>
      </c>
      <c r="N45" s="341">
        <f t="shared" si="6"/>
        <v>0</v>
      </c>
      <c r="O45" s="164">
        <f ca="1" t="shared" si="1"/>
        <v>0</v>
      </c>
      <c r="P45" s="263">
        <v>0</v>
      </c>
      <c r="Q45" s="165">
        <f ca="1" t="shared" si="2"/>
        <v>0</v>
      </c>
      <c r="R45" s="132"/>
      <c r="S45" s="166">
        <f t="shared" si="9"/>
        <v>0</v>
      </c>
      <c r="T45" s="165">
        <f t="shared" si="8"/>
        <v>0</v>
      </c>
      <c r="V45" s="265"/>
      <c r="W45" s="157"/>
      <c r="X45" s="266"/>
      <c r="Y45" s="157"/>
      <c r="Z45" s="266"/>
      <c r="AA45" s="157"/>
    </row>
    <row r="46" spans="1:28" ht="15">
      <c r="A46" s="132"/>
      <c r="B46" s="132" t="s">
        <v>47</v>
      </c>
      <c r="C46" s="312">
        <f>C43+1</f>
        <v>4</v>
      </c>
      <c r="D46" s="161"/>
      <c r="E46" s="162" t="s">
        <v>81</v>
      </c>
      <c r="F46" s="162"/>
      <c r="G46" s="162"/>
      <c r="H46" s="162"/>
      <c r="I46" s="163">
        <f>SUM(I47,I55,I62)</f>
        <v>0</v>
      </c>
      <c r="J46" s="163">
        <f>SUM(J47,J55,J62)</f>
        <v>0</v>
      </c>
      <c r="K46" s="164">
        <f ca="1" t="shared" si="0"/>
        <v>0</v>
      </c>
      <c r="L46" s="163">
        <f>SUM(L47,L55,L62)</f>
        <v>0</v>
      </c>
      <c r="M46" s="163">
        <f>SUM(M47,M55,M62)</f>
        <v>0</v>
      </c>
      <c r="N46" s="163">
        <f t="shared" si="6"/>
        <v>0</v>
      </c>
      <c r="O46" s="164">
        <f ca="1" t="shared" si="1"/>
        <v>0</v>
      </c>
      <c r="P46" s="163">
        <f>SUM(P47,P55,P62)</f>
        <v>0</v>
      </c>
      <c r="Q46" s="165">
        <f ca="1" t="shared" si="2"/>
        <v>0</v>
      </c>
      <c r="R46" s="132"/>
      <c r="S46" s="166">
        <f t="shared" si="9"/>
        <v>0</v>
      </c>
      <c r="T46" s="165">
        <f t="shared" si="8"/>
        <v>0</v>
      </c>
      <c r="U46" s="132"/>
      <c r="V46" s="166">
        <f>SUM(V47,V55,V62)</f>
        <v>0</v>
      </c>
      <c r="W46" s="165">
        <f aca="true" t="shared" si="10" ref="W46:W63">_xlfn.IFERROR(V46/$V$224,0)</f>
        <v>0</v>
      </c>
      <c r="X46" s="167">
        <f>SUM(X47,X55,X62)</f>
        <v>0</v>
      </c>
      <c r="Y46" s="165">
        <f aca="true" t="shared" si="11" ref="Y46:Y63">_xlfn.IFERROR(X46/$X$224,0)</f>
        <v>0</v>
      </c>
      <c r="Z46" s="167">
        <f>SUM(Z47,Z55,Z62)</f>
        <v>0</v>
      </c>
      <c r="AA46" s="165">
        <f aca="true" t="shared" si="12" ref="AA46:AA63">_xlfn.IFERROR(Z46/$Z$224,0)</f>
        <v>0</v>
      </c>
      <c r="AB46" s="132"/>
    </row>
    <row r="47" spans="1:28" ht="15">
      <c r="A47" s="132"/>
      <c r="B47" s="132"/>
      <c r="C47" s="318"/>
      <c r="D47" s="181" t="str">
        <f>$C$46&amp;".1"</f>
        <v>4.1</v>
      </c>
      <c r="E47" s="171" t="s">
        <v>82</v>
      </c>
      <c r="G47" s="171"/>
      <c r="H47" s="171"/>
      <c r="I47" s="163">
        <f>SUM(I48:I51)</f>
        <v>0</v>
      </c>
      <c r="J47" s="163">
        <f>SUM(J48:J51)</f>
        <v>0</v>
      </c>
      <c r="K47" s="164">
        <f ca="1" t="shared" si="0"/>
        <v>0</v>
      </c>
      <c r="L47" s="163">
        <f>SUM(L48:L51)</f>
        <v>0</v>
      </c>
      <c r="M47" s="163">
        <f>SUM(M48:M51)</f>
        <v>0</v>
      </c>
      <c r="N47" s="163">
        <f t="shared" si="6"/>
        <v>0</v>
      </c>
      <c r="O47" s="164">
        <f ca="1" t="shared" si="1"/>
        <v>0</v>
      </c>
      <c r="P47" s="163">
        <f>SUM(P48:P51)</f>
        <v>0</v>
      </c>
      <c r="Q47" s="165">
        <f ca="1" t="shared" si="2"/>
        <v>0</v>
      </c>
      <c r="R47" s="132"/>
      <c r="S47" s="166">
        <f t="shared" si="9"/>
        <v>0</v>
      </c>
      <c r="T47" s="165">
        <f t="shared" si="8"/>
        <v>0</v>
      </c>
      <c r="U47" s="132"/>
      <c r="V47" s="166">
        <f>SUM(V48:V52)</f>
        <v>0</v>
      </c>
      <c r="W47" s="165">
        <f t="shared" si="10"/>
        <v>0</v>
      </c>
      <c r="X47" s="167">
        <f>SUM(X48:X52)</f>
        <v>0</v>
      </c>
      <c r="Y47" s="165">
        <f t="shared" si="11"/>
        <v>0</v>
      </c>
      <c r="Z47" s="167">
        <f>SUM(Z48:Z52)</f>
        <v>0</v>
      </c>
      <c r="AA47" s="165">
        <f t="shared" si="12"/>
        <v>0</v>
      </c>
      <c r="AB47" s="132"/>
    </row>
    <row r="48" spans="1:28" ht="15">
      <c r="A48" s="132"/>
      <c r="B48" s="132"/>
      <c r="C48" s="318"/>
      <c r="D48" s="181"/>
      <c r="E48" s="170" t="str">
        <f>D47&amp;".1"</f>
        <v>4.1.1</v>
      </c>
      <c r="F48" s="171" t="s">
        <v>83</v>
      </c>
      <c r="H48" s="171"/>
      <c r="I48" s="172">
        <v>0</v>
      </c>
      <c r="J48" s="172">
        <v>0</v>
      </c>
      <c r="K48" s="164">
        <f ca="1" t="shared" si="0"/>
        <v>0</v>
      </c>
      <c r="L48" s="172">
        <v>0</v>
      </c>
      <c r="M48" s="172">
        <v>0</v>
      </c>
      <c r="N48" s="341">
        <f t="shared" si="6"/>
        <v>0</v>
      </c>
      <c r="O48" s="164">
        <f ca="1" t="shared" si="1"/>
        <v>0</v>
      </c>
      <c r="P48" s="172">
        <v>0</v>
      </c>
      <c r="Q48" s="165">
        <f ca="1" t="shared" si="2"/>
        <v>0</v>
      </c>
      <c r="R48" s="132"/>
      <c r="S48" s="166">
        <f t="shared" si="9"/>
        <v>0</v>
      </c>
      <c r="T48" s="165">
        <f t="shared" si="8"/>
        <v>0</v>
      </c>
      <c r="U48" s="132"/>
      <c r="V48" s="173">
        <v>0</v>
      </c>
      <c r="W48" s="165">
        <f t="shared" si="10"/>
        <v>0</v>
      </c>
      <c r="X48" s="174">
        <v>0</v>
      </c>
      <c r="Y48" s="165">
        <f t="shared" si="11"/>
        <v>0</v>
      </c>
      <c r="Z48" s="174">
        <v>0</v>
      </c>
      <c r="AA48" s="165">
        <f t="shared" si="12"/>
        <v>0</v>
      </c>
      <c r="AB48" s="132"/>
    </row>
    <row r="49" spans="1:28" ht="15">
      <c r="A49" s="132"/>
      <c r="B49" s="132"/>
      <c r="C49" s="318"/>
      <c r="D49" s="181"/>
      <c r="E49" s="170" t="str">
        <f>$D$47&amp;".2"</f>
        <v>4.1.2</v>
      </c>
      <c r="F49" s="171" t="s">
        <v>84</v>
      </c>
      <c r="H49" s="171"/>
      <c r="I49" s="172">
        <v>0</v>
      </c>
      <c r="J49" s="172">
        <v>0</v>
      </c>
      <c r="K49" s="164">
        <f ca="1" t="shared" si="0"/>
        <v>0</v>
      </c>
      <c r="L49" s="172">
        <v>0</v>
      </c>
      <c r="M49" s="172">
        <v>0</v>
      </c>
      <c r="N49" s="341">
        <f t="shared" si="6"/>
        <v>0</v>
      </c>
      <c r="O49" s="164">
        <f ca="1" t="shared" si="1"/>
        <v>0</v>
      </c>
      <c r="P49" s="172">
        <v>0</v>
      </c>
      <c r="Q49" s="165">
        <f ca="1" t="shared" si="2"/>
        <v>0</v>
      </c>
      <c r="R49" s="132"/>
      <c r="S49" s="166">
        <f t="shared" si="9"/>
        <v>0</v>
      </c>
      <c r="T49" s="165">
        <f t="shared" si="8"/>
        <v>0</v>
      </c>
      <c r="U49" s="132"/>
      <c r="V49" s="173">
        <v>0</v>
      </c>
      <c r="W49" s="165">
        <f t="shared" si="10"/>
        <v>0</v>
      </c>
      <c r="X49" s="174">
        <v>0</v>
      </c>
      <c r="Y49" s="165">
        <f t="shared" si="11"/>
        <v>0</v>
      </c>
      <c r="Z49" s="174">
        <v>0</v>
      </c>
      <c r="AA49" s="165">
        <f t="shared" si="12"/>
        <v>0</v>
      </c>
      <c r="AB49" s="132"/>
    </row>
    <row r="50" spans="1:28" ht="15">
      <c r="A50" s="132"/>
      <c r="B50" s="132"/>
      <c r="C50" s="318"/>
      <c r="D50" s="181"/>
      <c r="E50" s="170" t="str">
        <f>$D$47&amp;".3"</f>
        <v>4.1.3</v>
      </c>
      <c r="F50" s="171" t="s">
        <v>85</v>
      </c>
      <c r="H50" s="171"/>
      <c r="I50" s="172">
        <v>0</v>
      </c>
      <c r="J50" s="172">
        <v>0</v>
      </c>
      <c r="K50" s="164">
        <f ca="1" t="shared" si="0"/>
        <v>0</v>
      </c>
      <c r="L50" s="172">
        <v>0</v>
      </c>
      <c r="M50" s="172">
        <v>0</v>
      </c>
      <c r="N50" s="341">
        <f t="shared" si="6"/>
        <v>0</v>
      </c>
      <c r="O50" s="164">
        <f ca="1" t="shared" si="1"/>
        <v>0</v>
      </c>
      <c r="P50" s="172">
        <v>0</v>
      </c>
      <c r="Q50" s="165">
        <f ca="1" t="shared" si="2"/>
        <v>0</v>
      </c>
      <c r="R50" s="132"/>
      <c r="S50" s="166">
        <f t="shared" si="9"/>
        <v>0</v>
      </c>
      <c r="T50" s="165">
        <f t="shared" si="8"/>
        <v>0</v>
      </c>
      <c r="U50" s="132"/>
      <c r="V50" s="173">
        <v>0</v>
      </c>
      <c r="W50" s="165">
        <f t="shared" si="10"/>
        <v>0</v>
      </c>
      <c r="X50" s="174">
        <v>0</v>
      </c>
      <c r="Y50" s="165">
        <f t="shared" si="11"/>
        <v>0</v>
      </c>
      <c r="Z50" s="174">
        <v>0</v>
      </c>
      <c r="AA50" s="165">
        <f t="shared" si="12"/>
        <v>0</v>
      </c>
      <c r="AB50" s="132"/>
    </row>
    <row r="51" spans="1:28" ht="15">
      <c r="A51" s="132"/>
      <c r="B51" s="132"/>
      <c r="C51" s="318"/>
      <c r="D51" s="181"/>
      <c r="E51" s="170" t="str">
        <f>$D$47&amp;".4"</f>
        <v>4.1.4</v>
      </c>
      <c r="F51" s="171" t="s">
        <v>86</v>
      </c>
      <c r="H51" s="171"/>
      <c r="I51" s="163">
        <f>SUM(I52:I54)</f>
        <v>0</v>
      </c>
      <c r="J51" s="163">
        <f>SUM(J52:J54)</f>
        <v>0</v>
      </c>
      <c r="K51" s="164">
        <f ca="1" t="shared" si="0"/>
        <v>0</v>
      </c>
      <c r="L51" s="163">
        <f>SUM(L52:L54)</f>
        <v>0</v>
      </c>
      <c r="M51" s="163">
        <f>SUM(M52:M54)</f>
        <v>0</v>
      </c>
      <c r="N51" s="163">
        <f t="shared" si="6"/>
        <v>0</v>
      </c>
      <c r="O51" s="164">
        <f ca="1" t="shared" si="1"/>
        <v>0</v>
      </c>
      <c r="P51" s="163">
        <f>SUM(P52:P54)</f>
        <v>0</v>
      </c>
      <c r="Q51" s="165">
        <f ca="1" t="shared" si="2"/>
        <v>0</v>
      </c>
      <c r="R51" s="132"/>
      <c r="S51" s="166">
        <f>N51-P51</f>
        <v>0</v>
      </c>
      <c r="T51" s="165">
        <f t="shared" si="8"/>
        <v>0</v>
      </c>
      <c r="U51" s="132"/>
      <c r="V51" s="173">
        <v>0</v>
      </c>
      <c r="W51" s="165">
        <f t="shared" si="10"/>
        <v>0</v>
      </c>
      <c r="X51" s="174">
        <v>0</v>
      </c>
      <c r="Y51" s="165">
        <f t="shared" si="11"/>
        <v>0</v>
      </c>
      <c r="Z51" s="174">
        <v>0</v>
      </c>
      <c r="AA51" s="165">
        <f t="shared" si="12"/>
        <v>0</v>
      </c>
      <c r="AB51" s="132"/>
    </row>
    <row r="52" spans="1:28" ht="15">
      <c r="A52" s="132"/>
      <c r="B52" s="132"/>
      <c r="C52" s="318"/>
      <c r="D52" s="181"/>
      <c r="F52" s="170" t="str">
        <f>$E$51&amp;".1"</f>
        <v>4.1.4.1</v>
      </c>
      <c r="G52" s="171" t="s">
        <v>87</v>
      </c>
      <c r="H52" s="171"/>
      <c r="I52" s="172">
        <v>0</v>
      </c>
      <c r="J52" s="172">
        <v>0</v>
      </c>
      <c r="K52" s="164">
        <f ca="1" t="shared" si="0"/>
        <v>0</v>
      </c>
      <c r="L52" s="172">
        <v>0</v>
      </c>
      <c r="M52" s="172">
        <v>0</v>
      </c>
      <c r="N52" s="341">
        <f t="shared" si="6"/>
        <v>0</v>
      </c>
      <c r="O52" s="164">
        <f ca="1" t="shared" si="1"/>
        <v>0</v>
      </c>
      <c r="P52" s="172">
        <v>0</v>
      </c>
      <c r="Q52" s="165">
        <f ca="1" t="shared" si="2"/>
        <v>0</v>
      </c>
      <c r="R52" s="132"/>
      <c r="S52" s="166">
        <f t="shared" si="9"/>
        <v>0</v>
      </c>
      <c r="T52" s="165">
        <f t="shared" si="8"/>
        <v>0</v>
      </c>
      <c r="U52" s="132"/>
      <c r="V52" s="173">
        <v>0</v>
      </c>
      <c r="W52" s="165">
        <f t="shared" si="10"/>
        <v>0</v>
      </c>
      <c r="X52" s="174">
        <v>0</v>
      </c>
      <c r="Y52" s="165">
        <f t="shared" si="11"/>
        <v>0</v>
      </c>
      <c r="Z52" s="174">
        <v>0</v>
      </c>
      <c r="AA52" s="165">
        <f t="shared" si="12"/>
        <v>0</v>
      </c>
      <c r="AB52" s="132"/>
    </row>
    <row r="53" spans="1:28" ht="15">
      <c r="A53" s="132"/>
      <c r="B53" s="132"/>
      <c r="C53" s="318"/>
      <c r="D53" s="181"/>
      <c r="F53" s="170" t="str">
        <f>$E$51&amp;".2"</f>
        <v>4.1.4.2</v>
      </c>
      <c r="G53" s="171" t="s">
        <v>88</v>
      </c>
      <c r="H53" s="171"/>
      <c r="I53" s="172">
        <v>0</v>
      </c>
      <c r="J53" s="172">
        <v>0</v>
      </c>
      <c r="K53" s="164">
        <f ca="1" t="shared" si="0"/>
        <v>0</v>
      </c>
      <c r="L53" s="172">
        <v>0</v>
      </c>
      <c r="M53" s="172">
        <v>0</v>
      </c>
      <c r="N53" s="341">
        <f t="shared" si="6"/>
        <v>0</v>
      </c>
      <c r="O53" s="164">
        <f ca="1" t="shared" si="1"/>
        <v>0</v>
      </c>
      <c r="P53" s="172">
        <v>0</v>
      </c>
      <c r="Q53" s="165">
        <f ca="1" t="shared" si="2"/>
        <v>0</v>
      </c>
      <c r="R53" s="132"/>
      <c r="S53" s="166">
        <f t="shared" si="9"/>
        <v>0</v>
      </c>
      <c r="T53" s="165">
        <f t="shared" si="8"/>
        <v>0</v>
      </c>
      <c r="U53" s="132"/>
      <c r="V53" s="173">
        <v>0</v>
      </c>
      <c r="W53" s="165">
        <f t="shared" si="10"/>
        <v>0</v>
      </c>
      <c r="X53" s="174">
        <v>0</v>
      </c>
      <c r="Y53" s="165">
        <f t="shared" si="11"/>
        <v>0</v>
      </c>
      <c r="Z53" s="174">
        <v>0</v>
      </c>
      <c r="AA53" s="165">
        <f t="shared" si="12"/>
        <v>0</v>
      </c>
      <c r="AB53" s="132"/>
    </row>
    <row r="54" spans="1:28" ht="15">
      <c r="A54" s="132"/>
      <c r="B54" s="132"/>
      <c r="C54" s="318"/>
      <c r="D54" s="181"/>
      <c r="F54" s="170" t="str">
        <f>$E$51&amp;".3"</f>
        <v>4.1.4.3</v>
      </c>
      <c r="G54" s="171" t="s">
        <v>56</v>
      </c>
      <c r="H54" s="171"/>
      <c r="I54" s="172">
        <v>0</v>
      </c>
      <c r="J54" s="172">
        <v>0</v>
      </c>
      <c r="K54" s="164">
        <f ca="1" t="shared" si="0"/>
        <v>0</v>
      </c>
      <c r="L54" s="172">
        <v>0</v>
      </c>
      <c r="M54" s="172">
        <v>0</v>
      </c>
      <c r="N54" s="341">
        <f t="shared" si="6"/>
        <v>0</v>
      </c>
      <c r="O54" s="164">
        <f ca="1" t="shared" si="1"/>
        <v>0</v>
      </c>
      <c r="P54" s="172">
        <v>0</v>
      </c>
      <c r="Q54" s="165">
        <f ca="1" t="shared" si="2"/>
        <v>0</v>
      </c>
      <c r="R54" s="132"/>
      <c r="S54" s="166">
        <f t="shared" si="9"/>
        <v>0</v>
      </c>
      <c r="T54" s="165">
        <f t="shared" si="8"/>
        <v>0</v>
      </c>
      <c r="U54" s="132"/>
      <c r="V54" s="173">
        <v>0</v>
      </c>
      <c r="W54" s="165">
        <f t="shared" si="10"/>
        <v>0</v>
      </c>
      <c r="X54" s="174">
        <v>0</v>
      </c>
      <c r="Y54" s="165">
        <f t="shared" si="11"/>
        <v>0</v>
      </c>
      <c r="Z54" s="174">
        <v>0</v>
      </c>
      <c r="AA54" s="165">
        <f t="shared" si="12"/>
        <v>0</v>
      </c>
      <c r="AB54" s="132"/>
    </row>
    <row r="55" spans="1:28" ht="15">
      <c r="A55" s="132"/>
      <c r="B55" s="132"/>
      <c r="C55" s="318"/>
      <c r="D55" s="181" t="str">
        <f>$C$46&amp;".2"</f>
        <v>4.2</v>
      </c>
      <c r="E55" s="240" t="s">
        <v>89</v>
      </c>
      <c r="G55" s="240"/>
      <c r="H55" s="240"/>
      <c r="I55" s="163">
        <f>SUM(I56:I58)</f>
        <v>0</v>
      </c>
      <c r="J55" s="163">
        <f>SUM(J56:J58)</f>
        <v>0</v>
      </c>
      <c r="K55" s="164">
        <f ca="1" t="shared" si="0"/>
        <v>0</v>
      </c>
      <c r="L55" s="163">
        <f>SUM(L56:L58)</f>
        <v>0</v>
      </c>
      <c r="M55" s="163">
        <f>SUM(M56:M58)</f>
        <v>0</v>
      </c>
      <c r="N55" s="163">
        <f t="shared" si="6"/>
        <v>0</v>
      </c>
      <c r="O55" s="164">
        <f ca="1" t="shared" si="1"/>
        <v>0</v>
      </c>
      <c r="P55" s="163">
        <f>SUM(P56:P58)</f>
        <v>0</v>
      </c>
      <c r="Q55" s="165">
        <f ca="1" t="shared" si="2"/>
        <v>0</v>
      </c>
      <c r="R55" s="132"/>
      <c r="S55" s="166">
        <f t="shared" si="9"/>
        <v>0</v>
      </c>
      <c r="T55" s="165">
        <f t="shared" si="8"/>
        <v>0</v>
      </c>
      <c r="U55" s="132"/>
      <c r="V55" s="166">
        <f>SUM(V56:V61)</f>
        <v>0</v>
      </c>
      <c r="W55" s="165">
        <f t="shared" si="10"/>
        <v>0</v>
      </c>
      <c r="X55" s="167">
        <f>SUM(X56:X61)</f>
        <v>0</v>
      </c>
      <c r="Y55" s="165">
        <f t="shared" si="11"/>
        <v>0</v>
      </c>
      <c r="Z55" s="167">
        <f>SUM(Z56:Z61)</f>
        <v>0</v>
      </c>
      <c r="AA55" s="165">
        <f t="shared" si="12"/>
        <v>0</v>
      </c>
      <c r="AB55" s="132"/>
    </row>
    <row r="56" spans="1:28" ht="15">
      <c r="A56" s="132"/>
      <c r="B56" s="132"/>
      <c r="C56" s="318"/>
      <c r="D56" s="181"/>
      <c r="E56" s="170" t="str">
        <f>$D$55&amp;".1"</f>
        <v>4.2.1</v>
      </c>
      <c r="F56" s="171" t="s">
        <v>90</v>
      </c>
      <c r="G56" s="171"/>
      <c r="H56" s="171"/>
      <c r="I56" s="172">
        <v>0</v>
      </c>
      <c r="J56" s="172">
        <v>0</v>
      </c>
      <c r="K56" s="164">
        <f ca="1" t="shared" si="0"/>
        <v>0</v>
      </c>
      <c r="L56" s="172">
        <v>0</v>
      </c>
      <c r="M56" s="172">
        <v>0</v>
      </c>
      <c r="N56" s="341">
        <f t="shared" si="6"/>
        <v>0</v>
      </c>
      <c r="O56" s="164">
        <f ca="1" t="shared" si="1"/>
        <v>0</v>
      </c>
      <c r="P56" s="172">
        <v>0</v>
      </c>
      <c r="Q56" s="165">
        <f ca="1" t="shared" si="2"/>
        <v>0</v>
      </c>
      <c r="R56" s="132"/>
      <c r="S56" s="166">
        <f t="shared" si="9"/>
        <v>0</v>
      </c>
      <c r="T56" s="165">
        <f t="shared" si="8"/>
        <v>0</v>
      </c>
      <c r="U56" s="132"/>
      <c r="V56" s="173">
        <v>0</v>
      </c>
      <c r="W56" s="165">
        <f t="shared" si="10"/>
        <v>0</v>
      </c>
      <c r="X56" s="174">
        <v>0</v>
      </c>
      <c r="Y56" s="165">
        <f t="shared" si="11"/>
        <v>0</v>
      </c>
      <c r="Z56" s="174">
        <v>0</v>
      </c>
      <c r="AA56" s="165">
        <f t="shared" si="12"/>
        <v>0</v>
      </c>
      <c r="AB56" s="132"/>
    </row>
    <row r="57" spans="1:28" ht="15">
      <c r="A57" s="132"/>
      <c r="B57" s="132"/>
      <c r="C57" s="318"/>
      <c r="D57" s="181"/>
      <c r="E57" s="170" t="str">
        <f>$D$55&amp;".2"</f>
        <v>4.2.2</v>
      </c>
      <c r="F57" s="171" t="s">
        <v>91</v>
      </c>
      <c r="G57" s="171"/>
      <c r="H57" s="171"/>
      <c r="I57" s="172">
        <v>0</v>
      </c>
      <c r="J57" s="172">
        <v>0</v>
      </c>
      <c r="K57" s="164">
        <f ca="1" t="shared" si="0"/>
        <v>0</v>
      </c>
      <c r="L57" s="172">
        <v>0</v>
      </c>
      <c r="M57" s="172">
        <v>0</v>
      </c>
      <c r="N57" s="341">
        <f t="shared" si="6"/>
        <v>0</v>
      </c>
      <c r="O57" s="164">
        <f ca="1" t="shared" si="1"/>
        <v>0</v>
      </c>
      <c r="P57" s="172">
        <v>0</v>
      </c>
      <c r="Q57" s="165">
        <f ca="1" t="shared" si="2"/>
        <v>0</v>
      </c>
      <c r="R57" s="132"/>
      <c r="S57" s="166">
        <f t="shared" si="9"/>
        <v>0</v>
      </c>
      <c r="T57" s="165">
        <f t="shared" si="8"/>
        <v>0</v>
      </c>
      <c r="U57" s="132"/>
      <c r="V57" s="173">
        <v>0</v>
      </c>
      <c r="W57" s="165">
        <f t="shared" si="10"/>
        <v>0</v>
      </c>
      <c r="X57" s="174">
        <v>0</v>
      </c>
      <c r="Y57" s="165">
        <f t="shared" si="11"/>
        <v>0</v>
      </c>
      <c r="Z57" s="174">
        <v>0</v>
      </c>
      <c r="AA57" s="165">
        <f t="shared" si="12"/>
        <v>0</v>
      </c>
      <c r="AB57" s="132"/>
    </row>
    <row r="58" spans="1:28" ht="15">
      <c r="A58" s="132"/>
      <c r="B58" s="132"/>
      <c r="C58" s="318"/>
      <c r="D58" s="181"/>
      <c r="E58" s="170" t="str">
        <f>$D$55&amp;".3"</f>
        <v>4.2.3</v>
      </c>
      <c r="F58" s="171" t="s">
        <v>86</v>
      </c>
      <c r="H58" s="171"/>
      <c r="I58" s="178">
        <f>SUM(I59:I61)</f>
        <v>0</v>
      </c>
      <c r="J58" s="178">
        <f>SUM(J59:J61)</f>
        <v>0</v>
      </c>
      <c r="K58" s="164">
        <f ca="1" t="shared" si="0"/>
        <v>0</v>
      </c>
      <c r="L58" s="178">
        <f>SUM(L59:L61)</f>
        <v>0</v>
      </c>
      <c r="M58" s="178">
        <f>SUM(M59:M61)</f>
        <v>0</v>
      </c>
      <c r="N58" s="163">
        <f t="shared" si="6"/>
        <v>0</v>
      </c>
      <c r="O58" s="164">
        <f ca="1" t="shared" si="1"/>
        <v>0</v>
      </c>
      <c r="P58" s="178">
        <f>SUM(P59:P61)</f>
        <v>0</v>
      </c>
      <c r="Q58" s="165">
        <f ca="1" t="shared" si="2"/>
        <v>0</v>
      </c>
      <c r="R58" s="132"/>
      <c r="S58" s="166">
        <f t="shared" si="9"/>
        <v>0</v>
      </c>
      <c r="T58" s="165">
        <f t="shared" si="8"/>
        <v>0</v>
      </c>
      <c r="U58" s="132"/>
      <c r="V58" s="173">
        <v>0</v>
      </c>
      <c r="W58" s="165">
        <f t="shared" si="10"/>
        <v>0</v>
      </c>
      <c r="X58" s="174">
        <v>0</v>
      </c>
      <c r="Y58" s="165">
        <f t="shared" si="11"/>
        <v>0</v>
      </c>
      <c r="Z58" s="174">
        <v>0</v>
      </c>
      <c r="AA58" s="165">
        <f t="shared" si="12"/>
        <v>0</v>
      </c>
      <c r="AB58" s="132"/>
    </row>
    <row r="59" spans="1:28" ht="15">
      <c r="A59" s="132"/>
      <c r="B59" s="132"/>
      <c r="C59" s="318"/>
      <c r="D59" s="181"/>
      <c r="E59" s="170"/>
      <c r="F59" s="170" t="str">
        <f>$E$58&amp;".1"</f>
        <v>4.2.3.1</v>
      </c>
      <c r="G59" s="171" t="s">
        <v>87</v>
      </c>
      <c r="H59" s="171"/>
      <c r="I59" s="172">
        <v>0</v>
      </c>
      <c r="J59" s="172">
        <v>0</v>
      </c>
      <c r="K59" s="164">
        <f ca="1" t="shared" si="0"/>
        <v>0</v>
      </c>
      <c r="L59" s="172">
        <v>0</v>
      </c>
      <c r="M59" s="172">
        <v>0</v>
      </c>
      <c r="N59" s="341">
        <f t="shared" si="6"/>
        <v>0</v>
      </c>
      <c r="O59" s="164">
        <f ca="1" t="shared" si="1"/>
        <v>0</v>
      </c>
      <c r="P59" s="172">
        <v>0</v>
      </c>
      <c r="Q59" s="165">
        <f ca="1" t="shared" si="2"/>
        <v>0</v>
      </c>
      <c r="R59" s="132"/>
      <c r="S59" s="166">
        <f t="shared" si="9"/>
        <v>0</v>
      </c>
      <c r="T59" s="165">
        <f t="shared" si="8"/>
        <v>0</v>
      </c>
      <c r="U59" s="132"/>
      <c r="V59" s="173">
        <v>0</v>
      </c>
      <c r="W59" s="165">
        <f t="shared" si="10"/>
        <v>0</v>
      </c>
      <c r="X59" s="174">
        <v>0</v>
      </c>
      <c r="Y59" s="165">
        <f t="shared" si="11"/>
        <v>0</v>
      </c>
      <c r="Z59" s="174">
        <v>0</v>
      </c>
      <c r="AA59" s="165">
        <f t="shared" si="12"/>
        <v>0</v>
      </c>
      <c r="AB59" s="132"/>
    </row>
    <row r="60" spans="1:28" ht="15">
      <c r="A60" s="132"/>
      <c r="B60" s="132"/>
      <c r="C60" s="318"/>
      <c r="D60" s="181"/>
      <c r="E60" s="170"/>
      <c r="F60" s="170" t="str">
        <f>$E$58&amp;".2"</f>
        <v>4.2.3.2</v>
      </c>
      <c r="G60" s="171" t="s">
        <v>88</v>
      </c>
      <c r="H60" s="171"/>
      <c r="I60" s="172">
        <v>0</v>
      </c>
      <c r="J60" s="172">
        <v>0</v>
      </c>
      <c r="K60" s="164">
        <f ca="1" t="shared" si="0"/>
        <v>0</v>
      </c>
      <c r="L60" s="172">
        <v>0</v>
      </c>
      <c r="M60" s="172">
        <v>0</v>
      </c>
      <c r="N60" s="341">
        <f t="shared" si="6"/>
        <v>0</v>
      </c>
      <c r="O60" s="164">
        <f ca="1" t="shared" si="1"/>
        <v>0</v>
      </c>
      <c r="P60" s="172">
        <v>0</v>
      </c>
      <c r="Q60" s="165">
        <f ca="1" t="shared" si="2"/>
        <v>0</v>
      </c>
      <c r="R60" s="132"/>
      <c r="S60" s="166">
        <f t="shared" si="9"/>
        <v>0</v>
      </c>
      <c r="T60" s="165">
        <f t="shared" si="8"/>
        <v>0</v>
      </c>
      <c r="U60" s="132"/>
      <c r="V60" s="173">
        <v>0</v>
      </c>
      <c r="W60" s="165">
        <f t="shared" si="10"/>
        <v>0</v>
      </c>
      <c r="X60" s="174">
        <v>0</v>
      </c>
      <c r="Y60" s="165">
        <f t="shared" si="11"/>
        <v>0</v>
      </c>
      <c r="Z60" s="174">
        <v>0</v>
      </c>
      <c r="AA60" s="165">
        <f t="shared" si="12"/>
        <v>0</v>
      </c>
      <c r="AB60" s="132"/>
    </row>
    <row r="61" spans="1:28" ht="15">
      <c r="A61" s="132"/>
      <c r="B61" s="132"/>
      <c r="C61" s="318"/>
      <c r="D61" s="181"/>
      <c r="E61" s="170"/>
      <c r="F61" s="170" t="str">
        <f>$E$58&amp;".3"</f>
        <v>4.2.3.3</v>
      </c>
      <c r="G61" s="171" t="s">
        <v>56</v>
      </c>
      <c r="H61" s="171"/>
      <c r="I61" s="172">
        <v>0</v>
      </c>
      <c r="J61" s="172">
        <v>0</v>
      </c>
      <c r="K61" s="164">
        <f ca="1" t="shared" si="0"/>
        <v>0</v>
      </c>
      <c r="L61" s="172">
        <v>0</v>
      </c>
      <c r="M61" s="172">
        <v>0</v>
      </c>
      <c r="N61" s="341">
        <f t="shared" si="6"/>
        <v>0</v>
      </c>
      <c r="O61" s="164">
        <f ca="1" t="shared" si="1"/>
        <v>0</v>
      </c>
      <c r="P61" s="172">
        <v>0</v>
      </c>
      <c r="Q61" s="165">
        <f ca="1" t="shared" si="2"/>
        <v>0</v>
      </c>
      <c r="R61" s="132"/>
      <c r="S61" s="166">
        <f t="shared" si="9"/>
        <v>0</v>
      </c>
      <c r="T61" s="165">
        <f t="shared" si="8"/>
        <v>0</v>
      </c>
      <c r="U61" s="132"/>
      <c r="V61" s="173">
        <v>0</v>
      </c>
      <c r="W61" s="165">
        <f t="shared" si="10"/>
        <v>0</v>
      </c>
      <c r="X61" s="174">
        <v>0</v>
      </c>
      <c r="Y61" s="165">
        <f t="shared" si="11"/>
        <v>0</v>
      </c>
      <c r="Z61" s="174">
        <v>0</v>
      </c>
      <c r="AA61" s="165">
        <f t="shared" si="12"/>
        <v>0</v>
      </c>
      <c r="AB61" s="132"/>
    </row>
    <row r="62" spans="1:28" ht="15">
      <c r="A62" s="132"/>
      <c r="B62" s="132"/>
      <c r="C62" s="318"/>
      <c r="D62" s="181" t="str">
        <f>$C$46&amp;".3"</f>
        <v>4.3</v>
      </c>
      <c r="E62" s="171" t="s">
        <v>92</v>
      </c>
      <c r="F62" s="171"/>
      <c r="G62" s="171"/>
      <c r="H62" s="171"/>
      <c r="I62" s="163">
        <f>SUM(I63,I69,I75,I81)</f>
        <v>0</v>
      </c>
      <c r="J62" s="163">
        <f>SUM(J63,J69,J75,J81)</f>
        <v>0</v>
      </c>
      <c r="K62" s="164">
        <f ca="1" t="shared" si="0"/>
        <v>0</v>
      </c>
      <c r="L62" s="163">
        <f>SUM(L63,L69,L75,L81)</f>
        <v>0</v>
      </c>
      <c r="M62" s="163">
        <f>SUM(M63,M69,M75,M81)</f>
        <v>0</v>
      </c>
      <c r="N62" s="163">
        <f t="shared" si="6"/>
        <v>0</v>
      </c>
      <c r="O62" s="164">
        <f ca="1" t="shared" si="1"/>
        <v>0</v>
      </c>
      <c r="P62" s="163">
        <f>SUM(P63,P69,P75,P81)</f>
        <v>0</v>
      </c>
      <c r="Q62" s="165">
        <f ca="1" t="shared" si="2"/>
        <v>0</v>
      </c>
      <c r="R62" s="132"/>
      <c r="S62" s="166">
        <f aca="true" t="shared" si="13" ref="S62:S146">N62-P62</f>
        <v>0</v>
      </c>
      <c r="T62" s="165">
        <f t="shared" si="8"/>
        <v>0</v>
      </c>
      <c r="U62" s="132"/>
      <c r="V62" s="166">
        <f>SUM(V63:V75)</f>
        <v>0</v>
      </c>
      <c r="W62" s="165">
        <f t="shared" si="10"/>
        <v>0</v>
      </c>
      <c r="X62" s="167">
        <f>SUM(X63:X75)</f>
        <v>0</v>
      </c>
      <c r="Y62" s="165">
        <f t="shared" si="11"/>
        <v>0</v>
      </c>
      <c r="Z62" s="167">
        <f>SUM(Z63:Z75)</f>
        <v>0</v>
      </c>
      <c r="AA62" s="165">
        <f t="shared" si="12"/>
        <v>0</v>
      </c>
      <c r="AB62" s="132"/>
    </row>
    <row r="63" spans="1:27" ht="15">
      <c r="A63" s="132"/>
      <c r="B63" s="132"/>
      <c r="C63" s="318"/>
      <c r="D63" s="181"/>
      <c r="E63" s="170" t="str">
        <f>$D$62&amp;".1"</f>
        <v>4.3.1</v>
      </c>
      <c r="F63" s="171" t="s">
        <v>93</v>
      </c>
      <c r="I63" s="178">
        <f>SUM(I64:I68)</f>
        <v>0</v>
      </c>
      <c r="J63" s="178">
        <f>SUM(J64:J68)</f>
        <v>0</v>
      </c>
      <c r="K63" s="164">
        <f ca="1" t="shared" si="0"/>
        <v>0</v>
      </c>
      <c r="L63" s="178">
        <f>SUM(L64:L68)</f>
        <v>0</v>
      </c>
      <c r="M63" s="178">
        <f>SUM(M64:M68)</f>
        <v>0</v>
      </c>
      <c r="N63" s="163">
        <f t="shared" si="6"/>
        <v>0</v>
      </c>
      <c r="O63" s="164">
        <f ca="1" t="shared" si="1"/>
        <v>0</v>
      </c>
      <c r="P63" s="178">
        <f>SUM(P64:P68)</f>
        <v>0</v>
      </c>
      <c r="Q63" s="165">
        <f ca="1" t="shared" si="2"/>
        <v>0</v>
      </c>
      <c r="R63" s="132"/>
      <c r="S63" s="166">
        <f t="shared" si="13"/>
        <v>0</v>
      </c>
      <c r="T63" s="165">
        <f t="shared" si="8"/>
        <v>0</v>
      </c>
      <c r="V63" s="265">
        <v>0</v>
      </c>
      <c r="W63" s="157">
        <f t="shared" si="10"/>
        <v>0</v>
      </c>
      <c r="X63" s="266">
        <v>0</v>
      </c>
      <c r="Y63" s="157">
        <f t="shared" si="11"/>
        <v>0</v>
      </c>
      <c r="Z63" s="266">
        <v>0</v>
      </c>
      <c r="AA63" s="157">
        <f t="shared" si="12"/>
        <v>0</v>
      </c>
    </row>
    <row r="64" spans="1:27" ht="15">
      <c r="A64" s="132"/>
      <c r="B64" s="132"/>
      <c r="C64" s="318"/>
      <c r="D64" s="181"/>
      <c r="E64" s="170"/>
      <c r="F64" s="170" t="str">
        <f>$E$63&amp;".1"</f>
        <v>4.3.1.1</v>
      </c>
      <c r="G64" s="244" t="s">
        <v>94</v>
      </c>
      <c r="I64" s="263">
        <v>0</v>
      </c>
      <c r="J64" s="263">
        <v>0</v>
      </c>
      <c r="K64" s="164">
        <f ca="1" t="shared" si="0"/>
        <v>0</v>
      </c>
      <c r="L64" s="263">
        <v>0</v>
      </c>
      <c r="M64" s="263">
        <v>0</v>
      </c>
      <c r="N64" s="341">
        <f t="shared" si="6"/>
        <v>0</v>
      </c>
      <c r="O64" s="164">
        <f ca="1" t="shared" si="1"/>
        <v>0</v>
      </c>
      <c r="P64" s="263">
        <v>0</v>
      </c>
      <c r="Q64" s="165">
        <f ca="1" t="shared" si="2"/>
        <v>0</v>
      </c>
      <c r="R64" s="132"/>
      <c r="S64" s="166">
        <f t="shared" si="13"/>
        <v>0</v>
      </c>
      <c r="T64" s="165">
        <f t="shared" si="8"/>
        <v>0</v>
      </c>
      <c r="V64" s="265"/>
      <c r="W64" s="157"/>
      <c r="X64" s="266"/>
      <c r="Y64" s="157"/>
      <c r="Z64" s="266"/>
      <c r="AA64" s="157"/>
    </row>
    <row r="65" spans="1:27" ht="15">
      <c r="A65" s="132"/>
      <c r="B65" s="132"/>
      <c r="C65" s="318"/>
      <c r="D65" s="181"/>
      <c r="E65" s="170"/>
      <c r="F65" s="170" t="str">
        <f>$E$63&amp;".2"</f>
        <v>4.3.1.2</v>
      </c>
      <c r="G65" s="244" t="s">
        <v>95</v>
      </c>
      <c r="I65" s="263">
        <v>0</v>
      </c>
      <c r="J65" s="263">
        <v>0</v>
      </c>
      <c r="K65" s="164">
        <f ca="1" t="shared" si="0"/>
        <v>0</v>
      </c>
      <c r="L65" s="263">
        <v>0</v>
      </c>
      <c r="M65" s="263">
        <v>0</v>
      </c>
      <c r="N65" s="341">
        <f t="shared" si="6"/>
        <v>0</v>
      </c>
      <c r="O65" s="164">
        <f ca="1" t="shared" si="1"/>
        <v>0</v>
      </c>
      <c r="P65" s="263">
        <v>0</v>
      </c>
      <c r="Q65" s="165">
        <f ca="1" t="shared" si="2"/>
        <v>0</v>
      </c>
      <c r="R65" s="132"/>
      <c r="S65" s="166">
        <f t="shared" si="13"/>
        <v>0</v>
      </c>
      <c r="T65" s="165">
        <f t="shared" si="8"/>
        <v>0</v>
      </c>
      <c r="V65" s="265"/>
      <c r="W65" s="157"/>
      <c r="X65" s="266"/>
      <c r="Y65" s="157"/>
      <c r="Z65" s="266"/>
      <c r="AA65" s="157"/>
    </row>
    <row r="66" spans="1:27" ht="15">
      <c r="A66" s="132"/>
      <c r="B66" s="132"/>
      <c r="C66" s="318"/>
      <c r="D66" s="181"/>
      <c r="E66" s="170"/>
      <c r="F66" s="170" t="str">
        <f>$E$63&amp;".3"</f>
        <v>4.3.1.3</v>
      </c>
      <c r="G66" s="244" t="s">
        <v>96</v>
      </c>
      <c r="I66" s="263">
        <v>0</v>
      </c>
      <c r="J66" s="263">
        <v>0</v>
      </c>
      <c r="K66" s="164">
        <f ca="1" t="shared" si="0"/>
        <v>0</v>
      </c>
      <c r="L66" s="263">
        <v>0</v>
      </c>
      <c r="M66" s="263">
        <v>0</v>
      </c>
      <c r="N66" s="341">
        <f t="shared" si="6"/>
        <v>0</v>
      </c>
      <c r="O66" s="164">
        <f ca="1" t="shared" si="1"/>
        <v>0</v>
      </c>
      <c r="P66" s="263">
        <v>0</v>
      </c>
      <c r="Q66" s="165">
        <f ca="1" t="shared" si="2"/>
        <v>0</v>
      </c>
      <c r="R66" s="132"/>
      <c r="S66" s="166">
        <f t="shared" si="13"/>
        <v>0</v>
      </c>
      <c r="T66" s="165">
        <f t="shared" si="8"/>
        <v>0</v>
      </c>
      <c r="V66" s="265"/>
      <c r="W66" s="157"/>
      <c r="X66" s="266"/>
      <c r="Y66" s="157"/>
      <c r="Z66" s="266"/>
      <c r="AA66" s="157"/>
    </row>
    <row r="67" spans="1:27" ht="15">
      <c r="A67" s="132"/>
      <c r="B67" s="132"/>
      <c r="C67" s="318"/>
      <c r="D67" s="181"/>
      <c r="E67" s="170"/>
      <c r="F67" s="170" t="str">
        <f>$E$63&amp;".4"</f>
        <v>4.3.1.4</v>
      </c>
      <c r="G67" s="244" t="s">
        <v>97</v>
      </c>
      <c r="I67" s="263">
        <v>0</v>
      </c>
      <c r="J67" s="263">
        <v>0</v>
      </c>
      <c r="K67" s="164">
        <f ca="1" t="shared" si="0"/>
        <v>0</v>
      </c>
      <c r="L67" s="263">
        <v>0</v>
      </c>
      <c r="M67" s="263">
        <v>0</v>
      </c>
      <c r="N67" s="341">
        <f t="shared" si="6"/>
        <v>0</v>
      </c>
      <c r="O67" s="164">
        <f ca="1" t="shared" si="1"/>
        <v>0</v>
      </c>
      <c r="P67" s="263">
        <v>0</v>
      </c>
      <c r="Q67" s="165">
        <f ca="1" t="shared" si="2"/>
        <v>0</v>
      </c>
      <c r="R67" s="132"/>
      <c r="S67" s="166">
        <f t="shared" si="13"/>
        <v>0</v>
      </c>
      <c r="T67" s="165">
        <f t="shared" si="8"/>
        <v>0</v>
      </c>
      <c r="V67" s="265"/>
      <c r="W67" s="157"/>
      <c r="X67" s="266"/>
      <c r="Y67" s="157"/>
      <c r="Z67" s="266"/>
      <c r="AA67" s="157"/>
    </row>
    <row r="68" spans="1:27" ht="15">
      <c r="A68" s="132"/>
      <c r="B68" s="132"/>
      <c r="C68" s="318"/>
      <c r="D68" s="181"/>
      <c r="E68" s="170"/>
      <c r="F68" s="170" t="str">
        <f>$E$63&amp;".5"</f>
        <v>4.3.1.5</v>
      </c>
      <c r="G68" s="244" t="s">
        <v>98</v>
      </c>
      <c r="I68" s="263">
        <v>0</v>
      </c>
      <c r="J68" s="263">
        <v>0</v>
      </c>
      <c r="K68" s="164">
        <f ca="1" t="shared" si="0"/>
        <v>0</v>
      </c>
      <c r="L68" s="263">
        <v>0</v>
      </c>
      <c r="M68" s="263">
        <v>0</v>
      </c>
      <c r="N68" s="341">
        <f t="shared" si="6"/>
        <v>0</v>
      </c>
      <c r="O68" s="164">
        <f ca="1" t="shared" si="1"/>
        <v>0</v>
      </c>
      <c r="P68" s="263">
        <v>0</v>
      </c>
      <c r="Q68" s="165">
        <f ca="1" t="shared" si="2"/>
        <v>0</v>
      </c>
      <c r="R68" s="132"/>
      <c r="S68" s="166">
        <f t="shared" si="13"/>
        <v>0</v>
      </c>
      <c r="T68" s="165">
        <f t="shared" si="8"/>
        <v>0</v>
      </c>
      <c r="V68" s="265"/>
      <c r="W68" s="157"/>
      <c r="X68" s="266"/>
      <c r="Y68" s="157"/>
      <c r="Z68" s="266"/>
      <c r="AA68" s="157"/>
    </row>
    <row r="69" spans="1:27" ht="15">
      <c r="A69" s="132"/>
      <c r="B69" s="132"/>
      <c r="C69" s="318"/>
      <c r="D69" s="181"/>
      <c r="E69" s="170" t="str">
        <f>$D$62&amp;".2"</f>
        <v>4.3.2</v>
      </c>
      <c r="F69" s="171" t="s">
        <v>99</v>
      </c>
      <c r="G69" s="244"/>
      <c r="I69" s="178">
        <f>SUM(I70:I74)</f>
        <v>0</v>
      </c>
      <c r="J69" s="178">
        <f>SUM(J70:J74)</f>
        <v>0</v>
      </c>
      <c r="K69" s="164">
        <f ca="1" t="shared" si="0"/>
        <v>0</v>
      </c>
      <c r="L69" s="178">
        <f>SUM(L70:L74)</f>
        <v>0</v>
      </c>
      <c r="M69" s="178">
        <f>SUM(M70:M74)</f>
        <v>0</v>
      </c>
      <c r="N69" s="163">
        <f t="shared" si="6"/>
        <v>0</v>
      </c>
      <c r="O69" s="164">
        <f ca="1" t="shared" si="1"/>
        <v>0</v>
      </c>
      <c r="P69" s="178">
        <f>SUM(P70:P74)</f>
        <v>0</v>
      </c>
      <c r="Q69" s="165">
        <f ca="1" t="shared" si="2"/>
        <v>0</v>
      </c>
      <c r="R69" s="132"/>
      <c r="S69" s="166">
        <f t="shared" si="13"/>
        <v>0</v>
      </c>
      <c r="T69" s="165">
        <f t="shared" si="8"/>
        <v>0</v>
      </c>
      <c r="V69" s="265">
        <v>0</v>
      </c>
      <c r="W69" s="157">
        <f>_xlfn.IFERROR(V69/$V$224,0)</f>
        <v>0</v>
      </c>
      <c r="X69" s="266">
        <v>0</v>
      </c>
      <c r="Y69" s="157">
        <f>_xlfn.IFERROR(X69/$X$224,0)</f>
        <v>0</v>
      </c>
      <c r="Z69" s="266">
        <v>0</v>
      </c>
      <c r="AA69" s="157">
        <f>_xlfn.IFERROR(Z69/$Z$224,0)</f>
        <v>0</v>
      </c>
    </row>
    <row r="70" spans="1:27" ht="15">
      <c r="A70" s="132"/>
      <c r="B70" s="132"/>
      <c r="C70" s="318"/>
      <c r="D70" s="181"/>
      <c r="E70" s="170"/>
      <c r="F70" s="170" t="str">
        <f>$E$69&amp;".1"</f>
        <v>4.3.2.1</v>
      </c>
      <c r="G70" s="244" t="s">
        <v>100</v>
      </c>
      <c r="I70" s="263">
        <v>0</v>
      </c>
      <c r="J70" s="263">
        <v>0</v>
      </c>
      <c r="K70" s="164">
        <f ca="1" t="shared" si="0"/>
        <v>0</v>
      </c>
      <c r="L70" s="263">
        <v>0</v>
      </c>
      <c r="M70" s="263">
        <v>0</v>
      </c>
      <c r="N70" s="341">
        <f t="shared" si="6"/>
        <v>0</v>
      </c>
      <c r="O70" s="164">
        <f ca="1" t="shared" si="1"/>
        <v>0</v>
      </c>
      <c r="P70" s="263">
        <v>0</v>
      </c>
      <c r="Q70" s="165">
        <f ca="1" t="shared" si="2"/>
        <v>0</v>
      </c>
      <c r="R70" s="132"/>
      <c r="S70" s="166">
        <f t="shared" si="13"/>
        <v>0</v>
      </c>
      <c r="T70" s="165">
        <f t="shared" si="8"/>
        <v>0</v>
      </c>
      <c r="V70" s="265"/>
      <c r="W70" s="157"/>
      <c r="X70" s="266"/>
      <c r="Y70" s="157"/>
      <c r="Z70" s="266"/>
      <c r="AA70" s="157"/>
    </row>
    <row r="71" spans="1:27" ht="15">
      <c r="A71" s="132"/>
      <c r="B71" s="132"/>
      <c r="C71" s="318"/>
      <c r="D71" s="181"/>
      <c r="E71" s="170"/>
      <c r="F71" s="170" t="str">
        <f>$E$69&amp;".2"</f>
        <v>4.3.2.2</v>
      </c>
      <c r="G71" s="244" t="s">
        <v>101</v>
      </c>
      <c r="I71" s="263">
        <v>0</v>
      </c>
      <c r="J71" s="263">
        <v>0</v>
      </c>
      <c r="K71" s="164">
        <f ca="1" t="shared" si="0"/>
        <v>0</v>
      </c>
      <c r="L71" s="263">
        <v>0</v>
      </c>
      <c r="M71" s="263">
        <v>0</v>
      </c>
      <c r="N71" s="341">
        <f t="shared" si="6"/>
        <v>0</v>
      </c>
      <c r="O71" s="164">
        <f ca="1" t="shared" si="1"/>
        <v>0</v>
      </c>
      <c r="P71" s="263">
        <v>0</v>
      </c>
      <c r="Q71" s="165">
        <f ca="1" t="shared" si="2"/>
        <v>0</v>
      </c>
      <c r="R71" s="132"/>
      <c r="S71" s="166">
        <f t="shared" si="13"/>
        <v>0</v>
      </c>
      <c r="T71" s="165">
        <f t="shared" si="8"/>
        <v>0</v>
      </c>
      <c r="V71" s="265"/>
      <c r="W71" s="157"/>
      <c r="X71" s="266"/>
      <c r="Y71" s="157"/>
      <c r="Z71" s="266"/>
      <c r="AA71" s="157"/>
    </row>
    <row r="72" spans="1:27" ht="15">
      <c r="A72" s="132"/>
      <c r="B72" s="132"/>
      <c r="C72" s="318"/>
      <c r="D72" s="181"/>
      <c r="E72" s="170"/>
      <c r="F72" s="170" t="str">
        <f>$E$69&amp;".3"</f>
        <v>4.3.2.3</v>
      </c>
      <c r="G72" s="244" t="s">
        <v>102</v>
      </c>
      <c r="I72" s="263">
        <v>0</v>
      </c>
      <c r="J72" s="263">
        <v>0</v>
      </c>
      <c r="K72" s="164">
        <f ca="1" t="shared" si="0"/>
        <v>0</v>
      </c>
      <c r="L72" s="263">
        <v>0</v>
      </c>
      <c r="M72" s="263">
        <v>0</v>
      </c>
      <c r="N72" s="341">
        <f t="shared" si="6"/>
        <v>0</v>
      </c>
      <c r="O72" s="164">
        <f ca="1" t="shared" si="1"/>
        <v>0</v>
      </c>
      <c r="P72" s="263">
        <v>0</v>
      </c>
      <c r="Q72" s="165">
        <f ca="1" t="shared" si="2"/>
        <v>0</v>
      </c>
      <c r="R72" s="132"/>
      <c r="S72" s="166">
        <f t="shared" si="13"/>
        <v>0</v>
      </c>
      <c r="T72" s="165">
        <f t="shared" si="8"/>
        <v>0</v>
      </c>
      <c r="V72" s="265"/>
      <c r="W72" s="157"/>
      <c r="X72" s="266"/>
      <c r="Y72" s="157"/>
      <c r="Z72" s="266"/>
      <c r="AA72" s="157"/>
    </row>
    <row r="73" spans="1:27" ht="15">
      <c r="A73" s="132"/>
      <c r="B73" s="132"/>
      <c r="C73" s="318"/>
      <c r="D73" s="181"/>
      <c r="E73" s="170"/>
      <c r="F73" s="170" t="str">
        <f>$E$69&amp;".4"</f>
        <v>4.3.2.4</v>
      </c>
      <c r="G73" s="244" t="s">
        <v>103</v>
      </c>
      <c r="I73" s="263">
        <v>0</v>
      </c>
      <c r="J73" s="263">
        <v>0</v>
      </c>
      <c r="K73" s="164">
        <f ca="1" t="shared" si="0"/>
        <v>0</v>
      </c>
      <c r="L73" s="263">
        <v>0</v>
      </c>
      <c r="M73" s="263">
        <v>0</v>
      </c>
      <c r="N73" s="341">
        <f t="shared" si="6"/>
        <v>0</v>
      </c>
      <c r="O73" s="164">
        <f ca="1" t="shared" si="1"/>
        <v>0</v>
      </c>
      <c r="P73" s="263">
        <v>0</v>
      </c>
      <c r="Q73" s="165">
        <f ca="1" t="shared" si="2"/>
        <v>0</v>
      </c>
      <c r="R73" s="132"/>
      <c r="S73" s="166">
        <f t="shared" si="13"/>
        <v>0</v>
      </c>
      <c r="T73" s="165">
        <f t="shared" si="8"/>
        <v>0</v>
      </c>
      <c r="V73" s="265"/>
      <c r="W73" s="157"/>
      <c r="X73" s="266"/>
      <c r="Y73" s="157"/>
      <c r="Z73" s="266"/>
      <c r="AA73" s="157"/>
    </row>
    <row r="74" spans="1:27" ht="15">
      <c r="A74" s="132"/>
      <c r="B74" s="132"/>
      <c r="C74" s="318"/>
      <c r="D74" s="181"/>
      <c r="E74" s="170"/>
      <c r="F74" s="170" t="str">
        <f>$E$69&amp;".5"</f>
        <v>4.3.2.5</v>
      </c>
      <c r="G74" s="244" t="s">
        <v>104</v>
      </c>
      <c r="I74" s="263">
        <v>0</v>
      </c>
      <c r="J74" s="263">
        <v>0</v>
      </c>
      <c r="K74" s="164">
        <f ca="1" t="shared" si="0"/>
        <v>0</v>
      </c>
      <c r="L74" s="263">
        <v>0</v>
      </c>
      <c r="M74" s="263">
        <v>0</v>
      </c>
      <c r="N74" s="341">
        <f t="shared" si="6"/>
        <v>0</v>
      </c>
      <c r="O74" s="164">
        <f ca="1" t="shared" si="1"/>
        <v>0</v>
      </c>
      <c r="P74" s="263">
        <v>0</v>
      </c>
      <c r="Q74" s="165">
        <f ca="1" t="shared" si="2"/>
        <v>0</v>
      </c>
      <c r="R74" s="132"/>
      <c r="S74" s="166">
        <f t="shared" si="13"/>
        <v>0</v>
      </c>
      <c r="T74" s="165">
        <f t="shared" si="8"/>
        <v>0</v>
      </c>
      <c r="V74" s="265"/>
      <c r="W74" s="157"/>
      <c r="X74" s="266"/>
      <c r="Y74" s="157"/>
      <c r="Z74" s="266"/>
      <c r="AA74" s="157"/>
    </row>
    <row r="75" spans="1:27" ht="15">
      <c r="A75" s="132"/>
      <c r="B75" s="132"/>
      <c r="C75" s="318"/>
      <c r="D75" s="181"/>
      <c r="E75" s="170" t="str">
        <f>$D$62&amp;".3"</f>
        <v>4.3.3</v>
      </c>
      <c r="F75" s="171" t="s">
        <v>105</v>
      </c>
      <c r="G75" s="244"/>
      <c r="I75" s="178">
        <f>SUM(I76:I80)</f>
        <v>0</v>
      </c>
      <c r="J75" s="178">
        <f>SUM(J76:J80)</f>
        <v>0</v>
      </c>
      <c r="K75" s="164">
        <f aca="true" t="shared" si="14" ref="K75:K138">_xlfn.IFERROR(J75/$J$224,0)</f>
        <v>0</v>
      </c>
      <c r="L75" s="178">
        <f>SUM(L76:L80)</f>
        <v>0</v>
      </c>
      <c r="M75" s="178">
        <f>SUM(M76:M80)</f>
        <v>0</v>
      </c>
      <c r="N75" s="163">
        <f t="shared" si="6"/>
        <v>0</v>
      </c>
      <c r="O75" s="164">
        <f aca="true" t="shared" si="15" ref="O75:O138">_xlfn.IFERROR(N75/$N$224,0)</f>
        <v>0</v>
      </c>
      <c r="P75" s="178">
        <f>SUM(P76:P80)</f>
        <v>0</v>
      </c>
      <c r="Q75" s="165">
        <f aca="true" t="shared" si="16" ref="Q75:Q138">_xlfn.IFERROR(P75/$P$224,0)</f>
        <v>0</v>
      </c>
      <c r="R75" s="132"/>
      <c r="S75" s="166">
        <f t="shared" si="13"/>
        <v>0</v>
      </c>
      <c r="T75" s="165">
        <f t="shared" si="8"/>
        <v>0</v>
      </c>
      <c r="V75" s="265">
        <v>0</v>
      </c>
      <c r="W75" s="157">
        <f>_xlfn.IFERROR(V75/$V$224,0)</f>
        <v>0</v>
      </c>
      <c r="X75" s="266">
        <v>0</v>
      </c>
      <c r="Y75" s="157">
        <f>_xlfn.IFERROR(X75/$X$224,0)</f>
        <v>0</v>
      </c>
      <c r="Z75" s="266">
        <v>0</v>
      </c>
      <c r="AA75" s="157">
        <f>_xlfn.IFERROR(Z75/$Z$224,0)</f>
        <v>0</v>
      </c>
    </row>
    <row r="76" spans="1:27" ht="15">
      <c r="A76" s="132"/>
      <c r="B76" s="132"/>
      <c r="C76" s="318"/>
      <c r="D76" s="181"/>
      <c r="E76" s="170"/>
      <c r="F76" s="170" t="str">
        <f>$E$75&amp;".1"</f>
        <v>4.3.3.1</v>
      </c>
      <c r="G76" s="244" t="s">
        <v>106</v>
      </c>
      <c r="I76" s="263">
        <v>0</v>
      </c>
      <c r="J76" s="263">
        <v>0</v>
      </c>
      <c r="K76" s="164">
        <f ca="1" t="shared" si="14"/>
        <v>0</v>
      </c>
      <c r="L76" s="263">
        <v>0</v>
      </c>
      <c r="M76" s="263">
        <v>0</v>
      </c>
      <c r="N76" s="341">
        <f aca="true" t="shared" si="17" ref="N76:N129">J76+L76-M76</f>
        <v>0</v>
      </c>
      <c r="O76" s="164">
        <f ca="1" t="shared" si="15"/>
        <v>0</v>
      </c>
      <c r="P76" s="263">
        <v>0</v>
      </c>
      <c r="Q76" s="165">
        <f ca="1" t="shared" si="16"/>
        <v>0</v>
      </c>
      <c r="R76" s="132"/>
      <c r="S76" s="166">
        <f>N76-P76</f>
        <v>0</v>
      </c>
      <c r="T76" s="165">
        <f t="shared" si="8"/>
        <v>0</v>
      </c>
      <c r="V76" s="265"/>
      <c r="W76" s="157"/>
      <c r="X76" s="266"/>
      <c r="Y76" s="157"/>
      <c r="Z76" s="266"/>
      <c r="AA76" s="157"/>
    </row>
    <row r="77" spans="1:27" ht="15">
      <c r="A77" s="132"/>
      <c r="B77" s="132"/>
      <c r="C77" s="318"/>
      <c r="D77" s="181"/>
      <c r="E77" s="170"/>
      <c r="F77" s="170" t="str">
        <f>$E$75&amp;".2"</f>
        <v>4.3.3.2</v>
      </c>
      <c r="G77" s="244" t="s">
        <v>107</v>
      </c>
      <c r="I77" s="263">
        <v>0</v>
      </c>
      <c r="J77" s="263">
        <v>0</v>
      </c>
      <c r="K77" s="164">
        <f ca="1" t="shared" si="14"/>
        <v>0</v>
      </c>
      <c r="L77" s="263">
        <v>0</v>
      </c>
      <c r="M77" s="263">
        <v>0</v>
      </c>
      <c r="N77" s="341">
        <f t="shared" si="17"/>
        <v>0</v>
      </c>
      <c r="O77" s="164">
        <f ca="1" t="shared" si="15"/>
        <v>0</v>
      </c>
      <c r="P77" s="263">
        <v>0</v>
      </c>
      <c r="Q77" s="165">
        <f ca="1" t="shared" si="16"/>
        <v>0</v>
      </c>
      <c r="R77" s="132"/>
      <c r="S77" s="166">
        <f t="shared" si="13"/>
        <v>0</v>
      </c>
      <c r="T77" s="165">
        <f aca="true" t="shared" si="18" ref="T77:T140">_xlfn.IFERROR(S77/P77,0)</f>
        <v>0</v>
      </c>
      <c r="V77" s="265"/>
      <c r="W77" s="157"/>
      <c r="X77" s="266"/>
      <c r="Y77" s="157"/>
      <c r="Z77" s="266"/>
      <c r="AA77" s="157"/>
    </row>
    <row r="78" spans="1:27" ht="15">
      <c r="A78" s="132"/>
      <c r="B78" s="132"/>
      <c r="C78" s="318"/>
      <c r="D78" s="181"/>
      <c r="E78" s="170"/>
      <c r="F78" s="170" t="str">
        <f>$E$75&amp;".3"</f>
        <v>4.3.3.3</v>
      </c>
      <c r="G78" s="244" t="s">
        <v>108</v>
      </c>
      <c r="I78" s="263">
        <v>0</v>
      </c>
      <c r="J78" s="263">
        <v>0</v>
      </c>
      <c r="K78" s="164">
        <f ca="1" t="shared" si="14"/>
        <v>0</v>
      </c>
      <c r="L78" s="263">
        <v>0</v>
      </c>
      <c r="M78" s="263">
        <v>0</v>
      </c>
      <c r="N78" s="341">
        <f t="shared" si="17"/>
        <v>0</v>
      </c>
      <c r="O78" s="164">
        <f ca="1" t="shared" si="15"/>
        <v>0</v>
      </c>
      <c r="P78" s="263">
        <v>0</v>
      </c>
      <c r="Q78" s="165">
        <f ca="1" t="shared" si="16"/>
        <v>0</v>
      </c>
      <c r="R78" s="132"/>
      <c r="S78" s="166">
        <f t="shared" si="13"/>
        <v>0</v>
      </c>
      <c r="T78" s="165">
        <f t="shared" si="18"/>
        <v>0</v>
      </c>
      <c r="V78" s="265"/>
      <c r="W78" s="157"/>
      <c r="X78" s="266"/>
      <c r="Y78" s="157"/>
      <c r="Z78" s="266"/>
      <c r="AA78" s="157"/>
    </row>
    <row r="79" spans="1:27" ht="15">
      <c r="A79" s="132"/>
      <c r="B79" s="132"/>
      <c r="C79" s="318"/>
      <c r="D79" s="181"/>
      <c r="E79" s="170"/>
      <c r="F79" s="170" t="str">
        <f>$E$75&amp;".4"</f>
        <v>4.3.3.4</v>
      </c>
      <c r="G79" s="244" t="s">
        <v>109</v>
      </c>
      <c r="I79" s="263">
        <v>0</v>
      </c>
      <c r="J79" s="263">
        <v>0</v>
      </c>
      <c r="K79" s="164">
        <f ca="1" t="shared" si="14"/>
        <v>0</v>
      </c>
      <c r="L79" s="263">
        <v>0</v>
      </c>
      <c r="M79" s="263">
        <v>0</v>
      </c>
      <c r="N79" s="341">
        <f t="shared" si="17"/>
        <v>0</v>
      </c>
      <c r="O79" s="164">
        <f ca="1" t="shared" si="15"/>
        <v>0</v>
      </c>
      <c r="P79" s="263">
        <v>0</v>
      </c>
      <c r="Q79" s="165">
        <f ca="1" t="shared" si="16"/>
        <v>0</v>
      </c>
      <c r="R79" s="132"/>
      <c r="S79" s="166">
        <f t="shared" si="13"/>
        <v>0</v>
      </c>
      <c r="T79" s="165">
        <f t="shared" si="18"/>
        <v>0</v>
      </c>
      <c r="V79" s="265"/>
      <c r="W79" s="157"/>
      <c r="X79" s="266"/>
      <c r="Y79" s="157"/>
      <c r="Z79" s="266"/>
      <c r="AA79" s="157"/>
    </row>
    <row r="80" spans="1:27" ht="15">
      <c r="A80" s="132"/>
      <c r="B80" s="132"/>
      <c r="C80" s="318"/>
      <c r="D80" s="181"/>
      <c r="E80" s="170"/>
      <c r="F80" s="170" t="str">
        <f>$E$75&amp;".5"</f>
        <v>4.3.3.5</v>
      </c>
      <c r="G80" s="244" t="s">
        <v>110</v>
      </c>
      <c r="I80" s="263">
        <v>0</v>
      </c>
      <c r="J80" s="263">
        <v>0</v>
      </c>
      <c r="K80" s="164">
        <f ca="1" t="shared" si="14"/>
        <v>0</v>
      </c>
      <c r="L80" s="263">
        <v>0</v>
      </c>
      <c r="M80" s="263">
        <v>0</v>
      </c>
      <c r="N80" s="341">
        <f t="shared" si="17"/>
        <v>0</v>
      </c>
      <c r="O80" s="164">
        <f ca="1" t="shared" si="15"/>
        <v>0</v>
      </c>
      <c r="P80" s="263">
        <v>0</v>
      </c>
      <c r="Q80" s="165">
        <f ca="1" t="shared" si="16"/>
        <v>0</v>
      </c>
      <c r="R80" s="132"/>
      <c r="S80" s="166">
        <f t="shared" si="13"/>
        <v>0</v>
      </c>
      <c r="T80" s="165">
        <f t="shared" si="18"/>
        <v>0</v>
      </c>
      <c r="V80" s="265"/>
      <c r="W80" s="157"/>
      <c r="X80" s="266"/>
      <c r="Y80" s="157"/>
      <c r="Z80" s="266"/>
      <c r="AA80" s="157"/>
    </row>
    <row r="81" spans="1:27" ht="15">
      <c r="A81" s="132"/>
      <c r="B81" s="132"/>
      <c r="C81" s="318"/>
      <c r="D81" s="181"/>
      <c r="E81" s="170" t="str">
        <f>$D$62&amp;".4"</f>
        <v>4.3.4</v>
      </c>
      <c r="F81" s="171" t="s">
        <v>111</v>
      </c>
      <c r="G81" s="244"/>
      <c r="I81" s="178">
        <f>SUM(I82:I84)</f>
        <v>0</v>
      </c>
      <c r="J81" s="178">
        <f>SUM(J82:J84)</f>
        <v>0</v>
      </c>
      <c r="K81" s="164">
        <f ca="1" t="shared" si="14"/>
        <v>0</v>
      </c>
      <c r="L81" s="178">
        <f>SUM(L82:L84)</f>
        <v>0</v>
      </c>
      <c r="M81" s="178">
        <f>SUM(M82:M84)</f>
        <v>0</v>
      </c>
      <c r="N81" s="163">
        <f t="shared" si="17"/>
        <v>0</v>
      </c>
      <c r="O81" s="164">
        <f ca="1" t="shared" si="15"/>
        <v>0</v>
      </c>
      <c r="P81" s="178">
        <f>SUM(P82:P84)</f>
        <v>0</v>
      </c>
      <c r="Q81" s="165">
        <f ca="1" t="shared" si="16"/>
        <v>0</v>
      </c>
      <c r="R81" s="132"/>
      <c r="S81" s="166">
        <f t="shared" si="13"/>
        <v>0</v>
      </c>
      <c r="T81" s="165">
        <f t="shared" si="18"/>
        <v>0</v>
      </c>
      <c r="V81" s="265"/>
      <c r="W81" s="157"/>
      <c r="X81" s="266"/>
      <c r="Y81" s="157"/>
      <c r="Z81" s="266"/>
      <c r="AA81" s="157"/>
    </row>
    <row r="82" spans="1:27" ht="15">
      <c r="A82" s="132"/>
      <c r="B82" s="132"/>
      <c r="C82" s="318"/>
      <c r="D82" s="181"/>
      <c r="E82" s="170"/>
      <c r="F82" s="170" t="str">
        <f>$E$81&amp;".1"</f>
        <v>4.3.4.1</v>
      </c>
      <c r="G82" s="244" t="s">
        <v>112</v>
      </c>
      <c r="I82" s="263">
        <v>0</v>
      </c>
      <c r="J82" s="263">
        <v>0</v>
      </c>
      <c r="K82" s="164">
        <f ca="1" t="shared" si="14"/>
        <v>0</v>
      </c>
      <c r="L82" s="263">
        <v>0</v>
      </c>
      <c r="M82" s="263">
        <v>0</v>
      </c>
      <c r="N82" s="341">
        <f t="shared" si="17"/>
        <v>0</v>
      </c>
      <c r="O82" s="164">
        <f ca="1" t="shared" si="15"/>
        <v>0</v>
      </c>
      <c r="P82" s="263">
        <v>0</v>
      </c>
      <c r="Q82" s="165">
        <f ca="1" t="shared" si="16"/>
        <v>0</v>
      </c>
      <c r="R82" s="132"/>
      <c r="S82" s="166">
        <f t="shared" si="13"/>
        <v>0</v>
      </c>
      <c r="T82" s="165">
        <f t="shared" si="18"/>
        <v>0</v>
      </c>
      <c r="V82" s="265"/>
      <c r="W82" s="157"/>
      <c r="X82" s="266"/>
      <c r="Y82" s="157"/>
      <c r="Z82" s="266"/>
      <c r="AA82" s="157"/>
    </row>
    <row r="83" spans="1:27" ht="15">
      <c r="A83" s="132"/>
      <c r="B83" s="132"/>
      <c r="C83" s="318"/>
      <c r="D83" s="181"/>
      <c r="E83" s="170"/>
      <c r="F83" s="170" t="str">
        <f>$E$81&amp;".2"</f>
        <v>4.3.4.2</v>
      </c>
      <c r="G83" s="244" t="s">
        <v>113</v>
      </c>
      <c r="I83" s="263">
        <v>0</v>
      </c>
      <c r="J83" s="263">
        <v>0</v>
      </c>
      <c r="K83" s="164">
        <f ca="1" t="shared" si="14"/>
        <v>0</v>
      </c>
      <c r="L83" s="263">
        <v>0</v>
      </c>
      <c r="M83" s="263">
        <v>0</v>
      </c>
      <c r="N83" s="341">
        <f t="shared" si="17"/>
        <v>0</v>
      </c>
      <c r="O83" s="164">
        <f ca="1" t="shared" si="15"/>
        <v>0</v>
      </c>
      <c r="P83" s="263">
        <v>0</v>
      </c>
      <c r="Q83" s="165">
        <f ca="1" t="shared" si="16"/>
        <v>0</v>
      </c>
      <c r="R83" s="132"/>
      <c r="S83" s="166">
        <f t="shared" si="13"/>
        <v>0</v>
      </c>
      <c r="T83" s="165">
        <f t="shared" si="18"/>
        <v>0</v>
      </c>
      <c r="V83" s="265"/>
      <c r="W83" s="157"/>
      <c r="X83" s="266"/>
      <c r="Y83" s="157"/>
      <c r="Z83" s="266"/>
      <c r="AA83" s="157"/>
    </row>
    <row r="84" spans="1:27" ht="15">
      <c r="A84" s="132"/>
      <c r="B84" s="132"/>
      <c r="C84" s="318"/>
      <c r="D84" s="181"/>
      <c r="E84" s="170"/>
      <c r="F84" s="170" t="str">
        <f>$E$81&amp;".3"</f>
        <v>4.3.4.3</v>
      </c>
      <c r="G84" s="244" t="s">
        <v>114</v>
      </c>
      <c r="I84" s="263">
        <v>0</v>
      </c>
      <c r="J84" s="263">
        <v>0</v>
      </c>
      <c r="K84" s="164">
        <f ca="1" t="shared" si="14"/>
        <v>0</v>
      </c>
      <c r="L84" s="263">
        <v>0</v>
      </c>
      <c r="M84" s="263">
        <v>0</v>
      </c>
      <c r="N84" s="341">
        <f t="shared" si="17"/>
        <v>0</v>
      </c>
      <c r="O84" s="164">
        <f ca="1" t="shared" si="15"/>
        <v>0</v>
      </c>
      <c r="P84" s="263">
        <v>0</v>
      </c>
      <c r="Q84" s="165">
        <f ca="1" t="shared" si="16"/>
        <v>0</v>
      </c>
      <c r="R84" s="132"/>
      <c r="S84" s="166">
        <f t="shared" si="13"/>
        <v>0</v>
      </c>
      <c r="T84" s="165">
        <f t="shared" si="18"/>
        <v>0</v>
      </c>
      <c r="V84" s="265"/>
      <c r="W84" s="157"/>
      <c r="X84" s="266"/>
      <c r="Y84" s="157"/>
      <c r="Z84" s="266"/>
      <c r="AA84" s="157"/>
    </row>
    <row r="85" spans="1:28" ht="15">
      <c r="A85" s="132"/>
      <c r="B85" s="132" t="s">
        <v>47</v>
      </c>
      <c r="C85" s="312">
        <f>C46+1</f>
        <v>5</v>
      </c>
      <c r="D85" s="177"/>
      <c r="E85" s="162" t="s">
        <v>115</v>
      </c>
      <c r="F85" s="18"/>
      <c r="G85" s="18"/>
      <c r="H85" s="18"/>
      <c r="I85" s="163">
        <f>SUM(I86,I89,I90)</f>
        <v>0</v>
      </c>
      <c r="J85" s="163">
        <f>SUM(J86,J89,J90)</f>
        <v>0</v>
      </c>
      <c r="K85" s="164">
        <f ca="1" t="shared" si="14"/>
        <v>0</v>
      </c>
      <c r="L85" s="163">
        <f>SUM(L86,L89,L90)</f>
        <v>0</v>
      </c>
      <c r="M85" s="163">
        <f>SUM(M86,M89,M90)</f>
        <v>0</v>
      </c>
      <c r="N85" s="163">
        <f t="shared" si="17"/>
        <v>0</v>
      </c>
      <c r="O85" s="164">
        <f ca="1" t="shared" si="15"/>
        <v>0</v>
      </c>
      <c r="P85" s="163">
        <f>SUM(P86,P89,P90)</f>
        <v>0</v>
      </c>
      <c r="Q85" s="165">
        <f ca="1" t="shared" si="16"/>
        <v>0</v>
      </c>
      <c r="R85" s="132"/>
      <c r="S85" s="166">
        <f t="shared" si="13"/>
        <v>0</v>
      </c>
      <c r="T85" s="165">
        <f t="shared" si="18"/>
        <v>0</v>
      </c>
      <c r="U85" s="132"/>
      <c r="V85" s="166">
        <f>SUM(V86:V92)</f>
        <v>0</v>
      </c>
      <c r="W85" s="165">
        <f>_xlfn.IFERROR(V85/$V$224,0)</f>
        <v>0</v>
      </c>
      <c r="X85" s="167">
        <f>SUM(X86:X92)</f>
        <v>0</v>
      </c>
      <c r="Y85" s="165">
        <f>_xlfn.IFERROR(X85/$X$224,0)</f>
        <v>0</v>
      </c>
      <c r="Z85" s="167">
        <f>SUM(Z86:Z92)</f>
        <v>0</v>
      </c>
      <c r="AA85" s="165">
        <f>_xlfn.IFERROR(Z85/$Z$224,0)</f>
        <v>0</v>
      </c>
      <c r="AB85" s="132"/>
    </row>
    <row r="86" spans="1:28" ht="15">
      <c r="A86" s="132"/>
      <c r="B86" s="132"/>
      <c r="C86" s="318"/>
      <c r="D86" s="181" t="str">
        <f>$C$85&amp;".1"</f>
        <v>5.1</v>
      </c>
      <c r="E86" s="171" t="s">
        <v>116</v>
      </c>
      <c r="G86" s="170"/>
      <c r="H86" s="170"/>
      <c r="I86" s="178">
        <f>SUM(I87:I88)</f>
        <v>0</v>
      </c>
      <c r="J86" s="178">
        <f>SUM(J87:J88)</f>
        <v>0</v>
      </c>
      <c r="K86" s="164">
        <f ca="1" t="shared" si="14"/>
        <v>0</v>
      </c>
      <c r="L86" s="178">
        <f>SUM(L87:L88)</f>
        <v>0</v>
      </c>
      <c r="M86" s="178">
        <f>SUM(M87:M88)</f>
        <v>0</v>
      </c>
      <c r="N86" s="163">
        <f t="shared" si="17"/>
        <v>0</v>
      </c>
      <c r="O86" s="164">
        <f ca="1" t="shared" si="15"/>
        <v>0</v>
      </c>
      <c r="P86" s="178">
        <f>SUM(P87:P88)</f>
        <v>0</v>
      </c>
      <c r="Q86" s="165">
        <f ca="1" t="shared" si="16"/>
        <v>0</v>
      </c>
      <c r="R86" s="132"/>
      <c r="S86" s="166">
        <f t="shared" si="13"/>
        <v>0</v>
      </c>
      <c r="T86" s="165">
        <f t="shared" si="18"/>
        <v>0</v>
      </c>
      <c r="U86" s="132"/>
      <c r="V86" s="173">
        <v>0</v>
      </c>
      <c r="W86" s="165">
        <f>_xlfn.IFERROR(V86/$V$224,0)</f>
        <v>0</v>
      </c>
      <c r="X86" s="174">
        <v>0</v>
      </c>
      <c r="Y86" s="165">
        <f>_xlfn.IFERROR(X86/$X$224,0)</f>
        <v>0</v>
      </c>
      <c r="Z86" s="174">
        <v>0</v>
      </c>
      <c r="AA86" s="165">
        <f>_xlfn.IFERROR(Z86/$Z$224,0)</f>
        <v>0</v>
      </c>
      <c r="AB86" s="132"/>
    </row>
    <row r="87" spans="1:28" ht="15">
      <c r="A87" s="132"/>
      <c r="B87" s="132"/>
      <c r="C87" s="318"/>
      <c r="D87" s="135"/>
      <c r="E87" s="170" t="str">
        <f>D86&amp;".1"</f>
        <v>5.1.1</v>
      </c>
      <c r="F87" s="135" t="s">
        <v>117</v>
      </c>
      <c r="G87" s="170"/>
      <c r="H87" s="170"/>
      <c r="I87" s="172">
        <v>0</v>
      </c>
      <c r="J87" s="172">
        <v>0</v>
      </c>
      <c r="K87" s="164">
        <f ca="1" t="shared" si="14"/>
        <v>0</v>
      </c>
      <c r="L87" s="172">
        <v>0</v>
      </c>
      <c r="M87" s="172">
        <v>0</v>
      </c>
      <c r="N87" s="341">
        <f t="shared" si="17"/>
        <v>0</v>
      </c>
      <c r="O87" s="164">
        <f ca="1" t="shared" si="15"/>
        <v>0</v>
      </c>
      <c r="P87" s="172">
        <v>0</v>
      </c>
      <c r="Q87" s="165">
        <f ca="1" t="shared" si="16"/>
        <v>0</v>
      </c>
      <c r="R87" s="132"/>
      <c r="S87" s="166"/>
      <c r="T87" s="165">
        <f t="shared" si="18"/>
        <v>0</v>
      </c>
      <c r="U87" s="132"/>
      <c r="V87" s="173"/>
      <c r="W87" s="165"/>
      <c r="X87" s="174"/>
      <c r="Y87" s="165"/>
      <c r="Z87" s="174"/>
      <c r="AA87" s="165"/>
      <c r="AB87" s="132"/>
    </row>
    <row r="88" spans="1:28" ht="15">
      <c r="A88" s="132"/>
      <c r="B88" s="132"/>
      <c r="C88" s="318"/>
      <c r="D88" s="135"/>
      <c r="E88" s="170" t="str">
        <f>D86&amp;".2"</f>
        <v>5.1.2</v>
      </c>
      <c r="F88" s="135" t="s">
        <v>67</v>
      </c>
      <c r="G88" s="304"/>
      <c r="H88" s="304"/>
      <c r="I88" s="172">
        <v>0</v>
      </c>
      <c r="J88" s="172">
        <v>0</v>
      </c>
      <c r="K88" s="164">
        <f ca="1" t="shared" si="14"/>
        <v>0</v>
      </c>
      <c r="L88" s="172">
        <v>0</v>
      </c>
      <c r="M88" s="172">
        <v>0</v>
      </c>
      <c r="N88" s="341">
        <f t="shared" si="17"/>
        <v>0</v>
      </c>
      <c r="O88" s="164">
        <f ca="1" t="shared" si="15"/>
        <v>0</v>
      </c>
      <c r="P88" s="172">
        <v>0</v>
      </c>
      <c r="Q88" s="165">
        <f ca="1" t="shared" si="16"/>
        <v>0</v>
      </c>
      <c r="R88" s="132"/>
      <c r="S88" s="166"/>
      <c r="T88" s="165">
        <f t="shared" si="18"/>
        <v>0</v>
      </c>
      <c r="U88" s="132"/>
      <c r="V88" s="173"/>
      <c r="W88" s="165"/>
      <c r="X88" s="174"/>
      <c r="Y88" s="165"/>
      <c r="Z88" s="174"/>
      <c r="AA88" s="165"/>
      <c r="AB88" s="132"/>
    </row>
    <row r="89" spans="1:28" ht="15">
      <c r="A89" s="132"/>
      <c r="B89" s="132"/>
      <c r="C89" s="318"/>
      <c r="D89" s="181" t="str">
        <f>$C$85&amp;".2"</f>
        <v>5.2</v>
      </c>
      <c r="E89" s="171" t="s">
        <v>118</v>
      </c>
      <c r="G89" s="171"/>
      <c r="H89" s="171"/>
      <c r="I89" s="178">
        <v>0</v>
      </c>
      <c r="J89" s="178">
        <v>0</v>
      </c>
      <c r="K89" s="164">
        <f ca="1" t="shared" si="14"/>
        <v>0</v>
      </c>
      <c r="L89" s="178">
        <v>0</v>
      </c>
      <c r="M89" s="178">
        <v>0</v>
      </c>
      <c r="N89" s="163">
        <f t="shared" si="17"/>
        <v>0</v>
      </c>
      <c r="O89" s="164">
        <f ca="1" t="shared" si="15"/>
        <v>0</v>
      </c>
      <c r="P89" s="178">
        <v>0</v>
      </c>
      <c r="Q89" s="165">
        <f ca="1" t="shared" si="16"/>
        <v>0</v>
      </c>
      <c r="R89" s="132"/>
      <c r="S89" s="166">
        <f t="shared" si="13"/>
        <v>0</v>
      </c>
      <c r="T89" s="165">
        <f t="shared" si="18"/>
        <v>0</v>
      </c>
      <c r="U89" s="132"/>
      <c r="V89" s="173">
        <v>0</v>
      </c>
      <c r="W89" s="165">
        <f>_xlfn.IFERROR(V89/$V$224,0)</f>
        <v>0</v>
      </c>
      <c r="X89" s="174">
        <v>0</v>
      </c>
      <c r="Y89" s="165">
        <f>_xlfn.IFERROR(X89/$X$224,0)</f>
        <v>0</v>
      </c>
      <c r="Z89" s="174">
        <v>0</v>
      </c>
      <c r="AA89" s="165">
        <f>_xlfn.IFERROR(Z89/$Z$224,0)</f>
        <v>0</v>
      </c>
      <c r="AB89" s="132"/>
    </row>
    <row r="90" spans="1:28" ht="15">
      <c r="A90" s="132"/>
      <c r="B90" s="132"/>
      <c r="C90" s="318"/>
      <c r="D90" s="181" t="str">
        <f>$C$85&amp;".3"</f>
        <v>5.3</v>
      </c>
      <c r="E90" s="171" t="s">
        <v>119</v>
      </c>
      <c r="G90" s="170"/>
      <c r="H90" s="170"/>
      <c r="I90" s="178">
        <f>SUM(I91:I92)</f>
        <v>0</v>
      </c>
      <c r="J90" s="178">
        <f>SUM(J91:J92)</f>
        <v>0</v>
      </c>
      <c r="K90" s="164">
        <f ca="1" t="shared" si="14"/>
        <v>0</v>
      </c>
      <c r="L90" s="178">
        <f>SUM(L91:L92)</f>
        <v>0</v>
      </c>
      <c r="M90" s="178">
        <f>SUM(M91:M92)</f>
        <v>0</v>
      </c>
      <c r="N90" s="163">
        <f t="shared" si="17"/>
        <v>0</v>
      </c>
      <c r="O90" s="164">
        <f ca="1" t="shared" si="15"/>
        <v>0</v>
      </c>
      <c r="P90" s="178">
        <f>SUM(P91:P92)</f>
        <v>0</v>
      </c>
      <c r="Q90" s="165">
        <f ca="1" t="shared" si="16"/>
        <v>0</v>
      </c>
      <c r="R90" s="132"/>
      <c r="S90" s="166">
        <f t="shared" si="13"/>
        <v>0</v>
      </c>
      <c r="T90" s="165">
        <f t="shared" si="18"/>
        <v>0</v>
      </c>
      <c r="U90" s="132"/>
      <c r="V90" s="173">
        <v>0</v>
      </c>
      <c r="W90" s="165">
        <f>_xlfn.IFERROR(V90/$V$224,0)</f>
        <v>0</v>
      </c>
      <c r="X90" s="174">
        <v>0</v>
      </c>
      <c r="Y90" s="165">
        <f>_xlfn.IFERROR(X90/$X$224,0)</f>
        <v>0</v>
      </c>
      <c r="Z90" s="174">
        <v>0</v>
      </c>
      <c r="AA90" s="165">
        <f>_xlfn.IFERROR(Z90/$Z$224,0)</f>
        <v>0</v>
      </c>
      <c r="AB90" s="132"/>
    </row>
    <row r="91" spans="1:28" ht="15">
      <c r="A91" s="132"/>
      <c r="B91" s="132"/>
      <c r="C91" s="318"/>
      <c r="D91" s="181"/>
      <c r="E91" s="170" t="str">
        <f>$D$90&amp;".1"</f>
        <v>5.3.1</v>
      </c>
      <c r="F91" s="135" t="s">
        <v>120</v>
      </c>
      <c r="H91" s="249"/>
      <c r="I91" s="172">
        <v>0</v>
      </c>
      <c r="J91" s="172">
        <v>0</v>
      </c>
      <c r="K91" s="164">
        <f ca="1" t="shared" si="14"/>
        <v>0</v>
      </c>
      <c r="L91" s="172">
        <v>0</v>
      </c>
      <c r="M91" s="172">
        <v>0</v>
      </c>
      <c r="N91" s="341">
        <f t="shared" si="17"/>
        <v>0</v>
      </c>
      <c r="O91" s="164">
        <f ca="1" t="shared" si="15"/>
        <v>0</v>
      </c>
      <c r="P91" s="172">
        <v>0</v>
      </c>
      <c r="Q91" s="165">
        <f ca="1" t="shared" si="16"/>
        <v>0</v>
      </c>
      <c r="R91" s="132"/>
      <c r="S91" s="166">
        <f t="shared" si="13"/>
        <v>0</v>
      </c>
      <c r="T91" s="165">
        <f t="shared" si="18"/>
        <v>0</v>
      </c>
      <c r="U91" s="132"/>
      <c r="V91" s="173"/>
      <c r="W91" s="165"/>
      <c r="X91" s="174"/>
      <c r="Y91" s="165"/>
      <c r="Z91" s="174"/>
      <c r="AA91" s="165"/>
      <c r="AB91" s="132"/>
    </row>
    <row r="92" spans="1:28" ht="15">
      <c r="A92" s="132"/>
      <c r="B92" s="132"/>
      <c r="C92" s="318"/>
      <c r="D92" s="181"/>
      <c r="E92" s="170" t="str">
        <f>$D$90&amp;".2"</f>
        <v>5.3.2</v>
      </c>
      <c r="F92" s="135" t="s">
        <v>121</v>
      </c>
      <c r="H92" s="249"/>
      <c r="I92" s="172">
        <v>0</v>
      </c>
      <c r="J92" s="172">
        <v>0</v>
      </c>
      <c r="K92" s="164">
        <f ca="1" t="shared" si="14"/>
        <v>0</v>
      </c>
      <c r="L92" s="172">
        <v>0</v>
      </c>
      <c r="M92" s="172">
        <v>0</v>
      </c>
      <c r="N92" s="341">
        <f t="shared" si="17"/>
        <v>0</v>
      </c>
      <c r="O92" s="164">
        <f ca="1" t="shared" si="15"/>
        <v>0</v>
      </c>
      <c r="P92" s="172">
        <v>0</v>
      </c>
      <c r="Q92" s="165">
        <f ca="1" t="shared" si="16"/>
        <v>0</v>
      </c>
      <c r="R92" s="132"/>
      <c r="S92" s="166">
        <f t="shared" si="13"/>
        <v>0</v>
      </c>
      <c r="T92" s="165">
        <f t="shared" si="18"/>
        <v>0</v>
      </c>
      <c r="U92" s="132"/>
      <c r="V92" s="173"/>
      <c r="W92" s="165"/>
      <c r="X92" s="174"/>
      <c r="Y92" s="165"/>
      <c r="Z92" s="174"/>
      <c r="AA92" s="165"/>
      <c r="AB92" s="132"/>
    </row>
    <row r="93" spans="1:28" ht="15">
      <c r="A93" s="132"/>
      <c r="B93" s="132" t="s">
        <v>47</v>
      </c>
      <c r="C93" s="312">
        <f>C85+1</f>
        <v>6</v>
      </c>
      <c r="D93" s="177"/>
      <c r="E93" s="162" t="s">
        <v>122</v>
      </c>
      <c r="F93" s="18"/>
      <c r="G93" s="18"/>
      <c r="H93" s="18"/>
      <c r="I93" s="163">
        <f>I94+SUM(I101:I105)</f>
        <v>0</v>
      </c>
      <c r="J93" s="163">
        <f>J94+SUM(J101:J105)</f>
        <v>0</v>
      </c>
      <c r="K93" s="164">
        <f ca="1" t="shared" si="14"/>
        <v>0</v>
      </c>
      <c r="L93" s="163">
        <f>L94+SUM(L101:L105)</f>
        <v>0</v>
      </c>
      <c r="M93" s="163">
        <f>M94+SUM(M101:M105)</f>
        <v>0</v>
      </c>
      <c r="N93" s="163">
        <f>N94+SUM(N101:N105)</f>
        <v>0</v>
      </c>
      <c r="O93" s="164">
        <f ca="1" t="shared" si="15"/>
        <v>0</v>
      </c>
      <c r="P93" s="163">
        <f>P94+SUM(P101:P105)</f>
        <v>0</v>
      </c>
      <c r="Q93" s="165">
        <f ca="1" t="shared" si="16"/>
        <v>0</v>
      </c>
      <c r="R93" s="132"/>
      <c r="S93" s="166">
        <f t="shared" si="13"/>
        <v>0</v>
      </c>
      <c r="T93" s="165">
        <f t="shared" si="18"/>
        <v>0</v>
      </c>
      <c r="U93" s="132"/>
      <c r="V93" s="166">
        <f>SUM(V94:V106)</f>
        <v>0</v>
      </c>
      <c r="W93" s="165">
        <f>_xlfn.IFERROR(V93/$V$224,0)</f>
        <v>0</v>
      </c>
      <c r="X93" s="167">
        <f>SUM(X94:X106)</f>
        <v>0</v>
      </c>
      <c r="Y93" s="165">
        <f>_xlfn.IFERROR(X93/$X$224,0)</f>
        <v>0</v>
      </c>
      <c r="Z93" s="167">
        <f>SUM(Z94:Z106)</f>
        <v>0</v>
      </c>
      <c r="AA93" s="165">
        <f>_xlfn.IFERROR(Z93/$Z$224,0)</f>
        <v>0</v>
      </c>
      <c r="AB93" s="132"/>
    </row>
    <row r="94" spans="1:28" ht="15">
      <c r="A94" s="132"/>
      <c r="B94" s="132"/>
      <c r="C94" s="317"/>
      <c r="D94" s="135"/>
      <c r="E94" s="181" t="str">
        <f>C93&amp;".1"</f>
        <v>6.1</v>
      </c>
      <c r="F94" s="171" t="s">
        <v>123</v>
      </c>
      <c r="H94" s="170"/>
      <c r="I94" s="172">
        <f>SUM(I95:I100)</f>
        <v>0</v>
      </c>
      <c r="J94" s="172">
        <f>SUM(J95:J100)</f>
        <v>0</v>
      </c>
      <c r="K94" s="164">
        <f ca="1" t="shared" si="14"/>
        <v>0</v>
      </c>
      <c r="L94" s="172">
        <f>SUM(L95:L100)</f>
        <v>0</v>
      </c>
      <c r="M94" s="172">
        <f>SUM(M95:M100)</f>
        <v>0</v>
      </c>
      <c r="N94" s="341">
        <f t="shared" si="17"/>
        <v>0</v>
      </c>
      <c r="O94" s="164">
        <f ca="1" t="shared" si="15"/>
        <v>0</v>
      </c>
      <c r="P94" s="172">
        <f>SUM(P95:P100)</f>
        <v>0</v>
      </c>
      <c r="Q94" s="165">
        <f ca="1" t="shared" si="16"/>
        <v>0</v>
      </c>
      <c r="R94" s="132"/>
      <c r="S94" s="166">
        <f t="shared" si="13"/>
        <v>0</v>
      </c>
      <c r="T94" s="165">
        <f t="shared" si="18"/>
        <v>0</v>
      </c>
      <c r="U94" s="132"/>
      <c r="V94" s="173">
        <v>0</v>
      </c>
      <c r="W94" s="165">
        <f>_xlfn.IFERROR(V94/$V$224,0)</f>
        <v>0</v>
      </c>
      <c r="X94" s="174">
        <v>0</v>
      </c>
      <c r="Y94" s="165">
        <f>_xlfn.IFERROR(X94/$X$224,0)</f>
        <v>0</v>
      </c>
      <c r="Z94" s="174">
        <v>0</v>
      </c>
      <c r="AA94" s="165">
        <f>_xlfn.IFERROR(Z94/$Z$224,0)</f>
        <v>0</v>
      </c>
      <c r="AB94" s="132"/>
    </row>
    <row r="95" spans="1:28" ht="15">
      <c r="A95" s="132"/>
      <c r="B95" s="132"/>
      <c r="C95" s="317"/>
      <c r="D95" s="135"/>
      <c r="E95" s="181"/>
      <c r="F95" s="170" t="str">
        <f>E94&amp;".1"</f>
        <v>6.1.1</v>
      </c>
      <c r="G95" s="135" t="s">
        <v>124</v>
      </c>
      <c r="H95" s="170"/>
      <c r="I95" s="172">
        <v>0</v>
      </c>
      <c r="J95" s="172">
        <v>0</v>
      </c>
      <c r="K95" s="164">
        <f ca="1" t="shared" si="14"/>
        <v>0</v>
      </c>
      <c r="L95" s="172">
        <v>0</v>
      </c>
      <c r="M95" s="172">
        <v>0</v>
      </c>
      <c r="N95" s="341">
        <f t="shared" si="17"/>
        <v>0</v>
      </c>
      <c r="O95" s="164">
        <f ca="1" t="shared" si="15"/>
        <v>0</v>
      </c>
      <c r="P95" s="172">
        <v>0</v>
      </c>
      <c r="Q95" s="165">
        <f ca="1" t="shared" si="16"/>
        <v>0</v>
      </c>
      <c r="R95" s="132"/>
      <c r="S95" s="166"/>
      <c r="T95" s="165">
        <f t="shared" si="18"/>
        <v>0</v>
      </c>
      <c r="U95" s="132"/>
      <c r="V95" s="173"/>
      <c r="W95" s="165"/>
      <c r="X95" s="174"/>
      <c r="Y95" s="165"/>
      <c r="Z95" s="174"/>
      <c r="AA95" s="165"/>
      <c r="AB95" s="132"/>
    </row>
    <row r="96" spans="1:28" ht="15">
      <c r="A96" s="132"/>
      <c r="B96" s="132"/>
      <c r="C96" s="317"/>
      <c r="D96" s="135"/>
      <c r="E96" s="181"/>
      <c r="G96" s="170" t="str">
        <f>F95&amp;".1"</f>
        <v>6.1.1.1</v>
      </c>
      <c r="H96" s="171" t="s">
        <v>125</v>
      </c>
      <c r="I96" s="172">
        <v>0</v>
      </c>
      <c r="J96" s="172">
        <v>0</v>
      </c>
      <c r="K96" s="164">
        <f ca="1" t="shared" si="14"/>
        <v>0</v>
      </c>
      <c r="L96" s="172">
        <v>0</v>
      </c>
      <c r="M96" s="172">
        <v>0</v>
      </c>
      <c r="N96" s="341">
        <f t="shared" si="17"/>
        <v>0</v>
      </c>
      <c r="O96" s="164">
        <f ca="1" t="shared" si="15"/>
        <v>0</v>
      </c>
      <c r="P96" s="172">
        <v>0</v>
      </c>
      <c r="Q96" s="165">
        <f ca="1" t="shared" si="16"/>
        <v>0</v>
      </c>
      <c r="R96" s="132"/>
      <c r="S96" s="166">
        <f t="shared" si="13"/>
        <v>0</v>
      </c>
      <c r="T96" s="165">
        <f t="shared" si="18"/>
        <v>0</v>
      </c>
      <c r="U96" s="132"/>
      <c r="V96" s="173">
        <v>0</v>
      </c>
      <c r="W96" s="165">
        <f>_xlfn.IFERROR(V96/$V$224,0)</f>
        <v>0</v>
      </c>
      <c r="X96" s="174">
        <v>0</v>
      </c>
      <c r="Y96" s="165">
        <f>_xlfn.IFERROR(X96/$X$224,0)</f>
        <v>0</v>
      </c>
      <c r="Z96" s="174">
        <v>0</v>
      </c>
      <c r="AA96" s="165">
        <f>_xlfn.IFERROR(Z96/$Z$224,0)</f>
        <v>0</v>
      </c>
      <c r="AB96" s="132"/>
    </row>
    <row r="97" spans="1:28" ht="15">
      <c r="A97" s="132"/>
      <c r="B97" s="132"/>
      <c r="C97" s="317"/>
      <c r="D97" s="135"/>
      <c r="E97" s="181"/>
      <c r="G97" s="170" t="str">
        <f>F95&amp;".2"</f>
        <v>6.1.1.2</v>
      </c>
      <c r="H97" s="244" t="s">
        <v>68</v>
      </c>
      <c r="I97" s="172">
        <v>0</v>
      </c>
      <c r="J97" s="172">
        <v>0</v>
      </c>
      <c r="K97" s="164">
        <f ca="1" t="shared" si="14"/>
        <v>0</v>
      </c>
      <c r="L97" s="172">
        <v>0</v>
      </c>
      <c r="M97" s="172">
        <v>0</v>
      </c>
      <c r="N97" s="341">
        <f t="shared" si="17"/>
        <v>0</v>
      </c>
      <c r="O97" s="164">
        <f ca="1" t="shared" si="15"/>
        <v>0</v>
      </c>
      <c r="P97" s="172">
        <v>0</v>
      </c>
      <c r="Q97" s="165">
        <f ca="1" t="shared" si="16"/>
        <v>0</v>
      </c>
      <c r="R97" s="132"/>
      <c r="S97" s="166">
        <f t="shared" si="13"/>
        <v>0</v>
      </c>
      <c r="T97" s="165">
        <f t="shared" si="18"/>
        <v>0</v>
      </c>
      <c r="U97" s="132"/>
      <c r="V97" s="173">
        <v>0</v>
      </c>
      <c r="W97" s="165">
        <f>_xlfn.IFERROR(V97/$V$224,0)</f>
        <v>0</v>
      </c>
      <c r="X97" s="174">
        <v>0</v>
      </c>
      <c r="Y97" s="165">
        <f>_xlfn.IFERROR(X97/$X$224,0)</f>
        <v>0</v>
      </c>
      <c r="Z97" s="174">
        <v>0</v>
      </c>
      <c r="AA97" s="165">
        <f>_xlfn.IFERROR(Z97/$Z$224,0)</f>
        <v>0</v>
      </c>
      <c r="AB97" s="132"/>
    </row>
    <row r="98" spans="1:28" ht="15">
      <c r="A98" s="132"/>
      <c r="B98" s="132"/>
      <c r="C98" s="317"/>
      <c r="D98" s="135"/>
      <c r="E98" s="181"/>
      <c r="F98" s="170" t="str">
        <f>E94&amp;".2"</f>
        <v>6.1.2</v>
      </c>
      <c r="G98" s="135" t="s">
        <v>67</v>
      </c>
      <c r="H98" s="304"/>
      <c r="I98" s="172">
        <v>0</v>
      </c>
      <c r="J98" s="172">
        <v>0</v>
      </c>
      <c r="K98" s="164">
        <f ca="1" t="shared" si="14"/>
        <v>0</v>
      </c>
      <c r="L98" s="172">
        <v>0</v>
      </c>
      <c r="M98" s="172">
        <v>0</v>
      </c>
      <c r="N98" s="341">
        <f t="shared" si="17"/>
        <v>0</v>
      </c>
      <c r="O98" s="164">
        <f ca="1" t="shared" si="15"/>
        <v>0</v>
      </c>
      <c r="P98" s="172">
        <v>0</v>
      </c>
      <c r="Q98" s="165">
        <f ca="1" t="shared" si="16"/>
        <v>0</v>
      </c>
      <c r="R98" s="132"/>
      <c r="S98" s="166"/>
      <c r="T98" s="165">
        <f t="shared" si="18"/>
        <v>0</v>
      </c>
      <c r="U98" s="132"/>
      <c r="V98" s="173"/>
      <c r="W98" s="165"/>
      <c r="X98" s="174"/>
      <c r="Y98" s="165"/>
      <c r="Z98" s="174"/>
      <c r="AA98" s="165"/>
      <c r="AB98" s="132"/>
    </row>
    <row r="99" spans="1:28" ht="15">
      <c r="A99" s="132"/>
      <c r="B99" s="132"/>
      <c r="C99" s="317"/>
      <c r="D99" s="135"/>
      <c r="E99" s="181"/>
      <c r="F99" s="170"/>
      <c r="G99" s="170" t="str">
        <f>F98&amp;".1"</f>
        <v>6.1.2.1</v>
      </c>
      <c r="H99" s="171" t="s">
        <v>125</v>
      </c>
      <c r="I99" s="172">
        <v>0</v>
      </c>
      <c r="J99" s="172">
        <v>0</v>
      </c>
      <c r="K99" s="164">
        <f ca="1" t="shared" si="14"/>
        <v>0</v>
      </c>
      <c r="L99" s="172">
        <v>0</v>
      </c>
      <c r="M99" s="172">
        <v>0</v>
      </c>
      <c r="N99" s="341">
        <f t="shared" si="17"/>
        <v>0</v>
      </c>
      <c r="O99" s="164">
        <f ca="1" t="shared" si="15"/>
        <v>0</v>
      </c>
      <c r="P99" s="172">
        <v>0</v>
      </c>
      <c r="Q99" s="165">
        <f ca="1" t="shared" si="16"/>
        <v>0</v>
      </c>
      <c r="R99" s="132"/>
      <c r="S99" s="166"/>
      <c r="T99" s="165">
        <f t="shared" si="18"/>
        <v>0</v>
      </c>
      <c r="U99" s="132"/>
      <c r="V99" s="173"/>
      <c r="W99" s="165"/>
      <c r="X99" s="174"/>
      <c r="Y99" s="165"/>
      <c r="Z99" s="174"/>
      <c r="AA99" s="165"/>
      <c r="AB99" s="132"/>
    </row>
    <row r="100" spans="1:28" ht="15">
      <c r="A100" s="132"/>
      <c r="B100" s="132"/>
      <c r="C100" s="317"/>
      <c r="D100" s="135"/>
      <c r="E100" s="181"/>
      <c r="G100" s="170" t="str">
        <f>F98&amp;".2"</f>
        <v>6.1.2.2</v>
      </c>
      <c r="H100" s="244" t="s">
        <v>68</v>
      </c>
      <c r="I100" s="172">
        <v>0</v>
      </c>
      <c r="J100" s="172">
        <v>0</v>
      </c>
      <c r="K100" s="164">
        <f ca="1" t="shared" si="14"/>
        <v>0</v>
      </c>
      <c r="L100" s="172">
        <v>0</v>
      </c>
      <c r="M100" s="172">
        <v>0</v>
      </c>
      <c r="N100" s="341">
        <f t="shared" si="17"/>
        <v>0</v>
      </c>
      <c r="O100" s="164">
        <f ca="1" t="shared" si="15"/>
        <v>0</v>
      </c>
      <c r="P100" s="172">
        <v>0</v>
      </c>
      <c r="Q100" s="165">
        <f ca="1" t="shared" si="16"/>
        <v>0</v>
      </c>
      <c r="R100" s="132"/>
      <c r="S100" s="166"/>
      <c r="T100" s="165">
        <f t="shared" si="18"/>
        <v>0</v>
      </c>
      <c r="U100" s="132"/>
      <c r="V100" s="173"/>
      <c r="W100" s="165"/>
      <c r="X100" s="174"/>
      <c r="Y100" s="165"/>
      <c r="Z100" s="174"/>
      <c r="AA100" s="165"/>
      <c r="AB100" s="132"/>
    </row>
    <row r="101" spans="1:28" ht="15">
      <c r="A101" s="132"/>
      <c r="B101" s="132"/>
      <c r="C101" s="317"/>
      <c r="D101" s="135"/>
      <c r="E101" s="181" t="str">
        <f>$C$93&amp;".2"</f>
        <v>6.2</v>
      </c>
      <c r="F101" s="171" t="s">
        <v>126</v>
      </c>
      <c r="H101" s="170"/>
      <c r="I101" s="172">
        <v>0</v>
      </c>
      <c r="J101" s="172">
        <v>0</v>
      </c>
      <c r="K101" s="164">
        <f ca="1" t="shared" si="14"/>
        <v>0</v>
      </c>
      <c r="L101" s="172">
        <v>0</v>
      </c>
      <c r="M101" s="172">
        <v>0</v>
      </c>
      <c r="N101" s="341">
        <f t="shared" si="17"/>
        <v>0</v>
      </c>
      <c r="O101" s="164">
        <f ca="1" t="shared" si="15"/>
        <v>0</v>
      </c>
      <c r="P101" s="172">
        <v>0</v>
      </c>
      <c r="Q101" s="165">
        <f ca="1" t="shared" si="16"/>
        <v>0</v>
      </c>
      <c r="R101" s="132"/>
      <c r="S101" s="166">
        <f t="shared" si="13"/>
        <v>0</v>
      </c>
      <c r="T101" s="165">
        <f t="shared" si="18"/>
        <v>0</v>
      </c>
      <c r="U101" s="132"/>
      <c r="V101" s="173">
        <v>0</v>
      </c>
      <c r="W101" s="165">
        <f>_xlfn.IFERROR(V101/$V$224,0)</f>
        <v>0</v>
      </c>
      <c r="X101" s="174">
        <v>0</v>
      </c>
      <c r="Y101" s="165">
        <f>_xlfn.IFERROR(X101/$X$224,0)</f>
        <v>0</v>
      </c>
      <c r="Z101" s="174">
        <v>0</v>
      </c>
      <c r="AA101" s="165">
        <f>_xlfn.IFERROR(Z101/$Z$224,0)</f>
        <v>0</v>
      </c>
      <c r="AB101" s="132"/>
    </row>
    <row r="102" spans="1:28" ht="15">
      <c r="A102" s="132"/>
      <c r="B102" s="132"/>
      <c r="C102" s="317"/>
      <c r="D102" s="135"/>
      <c r="E102" s="181"/>
      <c r="F102" s="170" t="str">
        <f>E101&amp;".1"</f>
        <v>6.2.1</v>
      </c>
      <c r="G102" s="171" t="s">
        <v>125</v>
      </c>
      <c r="H102" s="171"/>
      <c r="I102" s="172">
        <v>0</v>
      </c>
      <c r="J102" s="172">
        <v>0</v>
      </c>
      <c r="K102" s="164">
        <f ca="1" t="shared" si="14"/>
        <v>0</v>
      </c>
      <c r="L102" s="172">
        <v>0</v>
      </c>
      <c r="M102" s="172">
        <v>0</v>
      </c>
      <c r="N102" s="341">
        <f t="shared" si="17"/>
        <v>0</v>
      </c>
      <c r="O102" s="164">
        <f ca="1" t="shared" si="15"/>
        <v>0</v>
      </c>
      <c r="P102" s="172">
        <v>0</v>
      </c>
      <c r="Q102" s="165">
        <f ca="1" t="shared" si="16"/>
        <v>0</v>
      </c>
      <c r="R102" s="132"/>
      <c r="S102" s="166">
        <f t="shared" si="13"/>
        <v>0</v>
      </c>
      <c r="T102" s="165">
        <f t="shared" si="18"/>
        <v>0</v>
      </c>
      <c r="U102" s="132"/>
      <c r="V102" s="173">
        <v>0</v>
      </c>
      <c r="W102" s="165">
        <f>_xlfn.IFERROR(V102/$V$224,0)</f>
        <v>0</v>
      </c>
      <c r="X102" s="174">
        <v>0</v>
      </c>
      <c r="Y102" s="165">
        <f>_xlfn.IFERROR(X102/$X$224,0)</f>
        <v>0</v>
      </c>
      <c r="Z102" s="174">
        <v>0</v>
      </c>
      <c r="AA102" s="165">
        <f>_xlfn.IFERROR(Z102/$Z$224,0)</f>
        <v>0</v>
      </c>
      <c r="AB102" s="132"/>
    </row>
    <row r="103" spans="1:28" ht="15">
      <c r="A103" s="132"/>
      <c r="B103" s="132"/>
      <c r="C103" s="317"/>
      <c r="D103" s="135"/>
      <c r="E103" s="181"/>
      <c r="F103" s="170" t="str">
        <f>E101&amp;".2"</f>
        <v>6.2.2</v>
      </c>
      <c r="G103" s="135" t="s">
        <v>68</v>
      </c>
      <c r="H103" s="171"/>
      <c r="I103" s="172">
        <v>0</v>
      </c>
      <c r="J103" s="172">
        <v>0</v>
      </c>
      <c r="K103" s="164">
        <f ca="1" t="shared" si="14"/>
        <v>0</v>
      </c>
      <c r="L103" s="172">
        <v>0</v>
      </c>
      <c r="M103" s="172">
        <v>0</v>
      </c>
      <c r="N103" s="341">
        <f t="shared" si="17"/>
        <v>0</v>
      </c>
      <c r="O103" s="164">
        <f ca="1" t="shared" si="15"/>
        <v>0</v>
      </c>
      <c r="P103" s="172">
        <v>0</v>
      </c>
      <c r="Q103" s="165">
        <f ca="1" t="shared" si="16"/>
        <v>0</v>
      </c>
      <c r="R103" s="132"/>
      <c r="S103" s="166">
        <f t="shared" si="13"/>
        <v>0</v>
      </c>
      <c r="T103" s="165">
        <f t="shared" si="18"/>
        <v>0</v>
      </c>
      <c r="U103" s="132"/>
      <c r="V103" s="173">
        <v>0</v>
      </c>
      <c r="W103" s="165">
        <f>_xlfn.IFERROR(V103/$V$224,0)</f>
        <v>0</v>
      </c>
      <c r="X103" s="174">
        <v>0</v>
      </c>
      <c r="Y103" s="165">
        <f>_xlfn.IFERROR(X103/$X$224,0)</f>
        <v>0</v>
      </c>
      <c r="Z103" s="174">
        <v>0</v>
      </c>
      <c r="AA103" s="165">
        <f>_xlfn.IFERROR(Z103/$Z$224,0)</f>
        <v>0</v>
      </c>
      <c r="AB103" s="132"/>
    </row>
    <row r="104" spans="1:28" ht="15">
      <c r="A104" s="132"/>
      <c r="B104" s="132"/>
      <c r="C104" s="317"/>
      <c r="D104" s="135"/>
      <c r="E104" s="181" t="str">
        <f>C$93&amp;".3"</f>
        <v>6.3</v>
      </c>
      <c r="F104" s="244" t="s">
        <v>127</v>
      </c>
      <c r="H104" s="240"/>
      <c r="I104" s="172">
        <v>0</v>
      </c>
      <c r="J104" s="172">
        <v>0</v>
      </c>
      <c r="K104" s="164">
        <f ca="1" t="shared" si="14"/>
        <v>0</v>
      </c>
      <c r="L104" s="172">
        <v>0</v>
      </c>
      <c r="M104" s="172">
        <v>0</v>
      </c>
      <c r="N104" s="341">
        <f t="shared" si="17"/>
        <v>0</v>
      </c>
      <c r="O104" s="164">
        <f ca="1" t="shared" si="15"/>
        <v>0</v>
      </c>
      <c r="P104" s="172">
        <v>0</v>
      </c>
      <c r="Q104" s="165">
        <f ca="1" t="shared" si="16"/>
        <v>0</v>
      </c>
      <c r="R104" s="132"/>
      <c r="S104" s="166">
        <f>N104-P104</f>
        <v>0</v>
      </c>
      <c r="T104" s="165">
        <f t="shared" si="18"/>
        <v>0</v>
      </c>
      <c r="U104" s="132"/>
      <c r="V104" s="173"/>
      <c r="W104" s="165"/>
      <c r="X104" s="174"/>
      <c r="Y104" s="165"/>
      <c r="Z104" s="174"/>
      <c r="AA104" s="165"/>
      <c r="AB104" s="132"/>
    </row>
    <row r="105" spans="1:28" ht="15">
      <c r="A105" s="132"/>
      <c r="B105" s="132"/>
      <c r="C105" s="317"/>
      <c r="D105" s="135"/>
      <c r="E105" s="181"/>
      <c r="F105" s="170" t="str">
        <f>E104&amp;".1"</f>
        <v>6.3.1</v>
      </c>
      <c r="G105" s="244" t="s">
        <v>68</v>
      </c>
      <c r="H105" s="240"/>
      <c r="I105" s="172">
        <v>0</v>
      </c>
      <c r="J105" s="172">
        <v>0</v>
      </c>
      <c r="K105" s="164">
        <f ca="1" t="shared" si="14"/>
        <v>0</v>
      </c>
      <c r="L105" s="172">
        <v>0</v>
      </c>
      <c r="M105" s="172">
        <v>0</v>
      </c>
      <c r="N105" s="341">
        <f t="shared" si="17"/>
        <v>0</v>
      </c>
      <c r="O105" s="164">
        <f ca="1" t="shared" si="15"/>
        <v>0</v>
      </c>
      <c r="P105" s="172">
        <v>0</v>
      </c>
      <c r="Q105" s="165">
        <f ca="1" t="shared" si="16"/>
        <v>0</v>
      </c>
      <c r="R105" s="132"/>
      <c r="S105" s="166">
        <f>N105-P105</f>
        <v>0</v>
      </c>
      <c r="T105" s="165">
        <f t="shared" si="18"/>
        <v>0</v>
      </c>
      <c r="U105" s="132"/>
      <c r="V105" s="173"/>
      <c r="W105" s="165"/>
      <c r="X105" s="174"/>
      <c r="Y105" s="165"/>
      <c r="Z105" s="174"/>
      <c r="AA105" s="165"/>
      <c r="AB105" s="132"/>
    </row>
    <row r="106" spans="1:28" ht="15">
      <c r="A106" s="132"/>
      <c r="B106" s="132" t="s">
        <v>47</v>
      </c>
      <c r="C106" s="177">
        <v>7</v>
      </c>
      <c r="D106" s="18"/>
      <c r="E106" s="162" t="s">
        <v>128</v>
      </c>
      <c r="F106" s="18"/>
      <c r="G106" s="18"/>
      <c r="H106" s="18"/>
      <c r="I106" s="163">
        <f>SUM(I107:I130)</f>
        <v>0</v>
      </c>
      <c r="J106" s="163">
        <f>SUM(J107:J130)</f>
        <v>0</v>
      </c>
      <c r="K106" s="164">
        <f ca="1" t="shared" si="14"/>
        <v>0</v>
      </c>
      <c r="L106" s="163">
        <f>SUM(L107:L130)</f>
        <v>0</v>
      </c>
      <c r="M106" s="163">
        <f>SUM(M107:M130)</f>
        <v>0</v>
      </c>
      <c r="N106" s="163">
        <f>J106+L106-M106</f>
        <v>0</v>
      </c>
      <c r="O106" s="164">
        <f ca="1" t="shared" si="15"/>
        <v>0</v>
      </c>
      <c r="P106" s="163">
        <f>SUM(P107:P130)</f>
        <v>0</v>
      </c>
      <c r="Q106" s="165">
        <f ca="1" t="shared" si="16"/>
        <v>0</v>
      </c>
      <c r="R106" s="132"/>
      <c r="S106" s="166">
        <f t="shared" si="13"/>
        <v>0</v>
      </c>
      <c r="T106" s="165">
        <f t="shared" si="18"/>
        <v>0</v>
      </c>
      <c r="U106" s="132"/>
      <c r="V106" s="166">
        <f>SUM(V107:V130)</f>
        <v>0</v>
      </c>
      <c r="W106" s="165">
        <f>_xlfn.IFERROR(V106/$V$224,0)</f>
        <v>0</v>
      </c>
      <c r="X106" s="167">
        <f>SUM(X107:X130)</f>
        <v>0</v>
      </c>
      <c r="Y106" s="165">
        <f>_xlfn.IFERROR(X106/$X$224,0)</f>
        <v>0</v>
      </c>
      <c r="Z106" s="167">
        <f>SUM(Z107:Z130)</f>
        <v>0</v>
      </c>
      <c r="AA106" s="165">
        <f>_xlfn.IFERROR(Z106/$Z$224,0)</f>
        <v>0</v>
      </c>
      <c r="AB106" s="132"/>
    </row>
    <row r="107" spans="1:28" ht="15">
      <c r="A107" s="132"/>
      <c r="B107" s="132"/>
      <c r="C107" s="318"/>
      <c r="D107" s="181" t="str">
        <f>C106&amp;".1"</f>
        <v>7.1</v>
      </c>
      <c r="E107" s="171" t="s">
        <v>129</v>
      </c>
      <c r="H107" s="170"/>
      <c r="I107" s="172">
        <v>0</v>
      </c>
      <c r="J107" s="172">
        <v>0</v>
      </c>
      <c r="K107" s="164">
        <f ca="1" t="shared" si="14"/>
        <v>0</v>
      </c>
      <c r="L107" s="172">
        <v>0</v>
      </c>
      <c r="M107" s="172">
        <v>0</v>
      </c>
      <c r="N107" s="341">
        <f t="shared" si="17"/>
        <v>0</v>
      </c>
      <c r="O107" s="164">
        <f ca="1" t="shared" si="15"/>
        <v>0</v>
      </c>
      <c r="P107" s="172">
        <v>0</v>
      </c>
      <c r="Q107" s="165">
        <f ca="1" t="shared" si="16"/>
        <v>0</v>
      </c>
      <c r="R107" s="132"/>
      <c r="S107" s="166">
        <f t="shared" si="13"/>
        <v>0</v>
      </c>
      <c r="T107" s="165">
        <f t="shared" si="18"/>
        <v>0</v>
      </c>
      <c r="U107" s="132"/>
      <c r="V107" s="173">
        <v>0</v>
      </c>
      <c r="W107" s="165">
        <f>_xlfn.IFERROR(V107/$V$224,0)</f>
        <v>0</v>
      </c>
      <c r="X107" s="174">
        <v>0</v>
      </c>
      <c r="Y107" s="165">
        <f>_xlfn.IFERROR(X107/$X$224,0)</f>
        <v>0</v>
      </c>
      <c r="Z107" s="174">
        <v>0</v>
      </c>
      <c r="AA107" s="165">
        <f>_xlfn.IFERROR(Z107/$Z$224,0)</f>
        <v>0</v>
      </c>
      <c r="AB107" s="132"/>
    </row>
    <row r="108" spans="1:28" ht="15">
      <c r="A108" s="132"/>
      <c r="B108" s="132"/>
      <c r="C108" s="318"/>
      <c r="D108" s="181"/>
      <c r="E108" s="181" t="str">
        <f>D107&amp;".1"</f>
        <v>7.1.1</v>
      </c>
      <c r="F108" s="135" t="s">
        <v>68</v>
      </c>
      <c r="H108" s="170"/>
      <c r="I108" s="172">
        <v>0</v>
      </c>
      <c r="J108" s="172">
        <v>0</v>
      </c>
      <c r="K108" s="164">
        <f ca="1" t="shared" si="14"/>
        <v>0</v>
      </c>
      <c r="L108" s="172">
        <v>0</v>
      </c>
      <c r="M108" s="172">
        <v>0</v>
      </c>
      <c r="N108" s="341">
        <f t="shared" si="17"/>
        <v>0</v>
      </c>
      <c r="O108" s="164">
        <f ca="1" t="shared" si="15"/>
        <v>0</v>
      </c>
      <c r="P108" s="172">
        <v>0</v>
      </c>
      <c r="Q108" s="165">
        <f ca="1" t="shared" si="16"/>
        <v>0</v>
      </c>
      <c r="R108" s="132"/>
      <c r="S108" s="166"/>
      <c r="T108" s="165">
        <f t="shared" si="18"/>
        <v>0</v>
      </c>
      <c r="U108" s="132"/>
      <c r="V108" s="173"/>
      <c r="W108" s="165"/>
      <c r="X108" s="174"/>
      <c r="Y108" s="165"/>
      <c r="Z108" s="174"/>
      <c r="AA108" s="165"/>
      <c r="AB108" s="132"/>
    </row>
    <row r="109" spans="1:28" ht="15">
      <c r="A109" s="132"/>
      <c r="B109" s="132"/>
      <c r="C109" s="318"/>
      <c r="D109" s="181" t="str">
        <f>$C$106&amp;".2"</f>
        <v>7.2</v>
      </c>
      <c r="E109" s="171" t="s">
        <v>130</v>
      </c>
      <c r="H109" s="170"/>
      <c r="I109" s="172">
        <v>0</v>
      </c>
      <c r="J109" s="172">
        <v>0</v>
      </c>
      <c r="K109" s="164">
        <f ca="1" t="shared" si="14"/>
        <v>0</v>
      </c>
      <c r="L109" s="172">
        <v>0</v>
      </c>
      <c r="M109" s="172">
        <v>0</v>
      </c>
      <c r="N109" s="341">
        <f t="shared" si="17"/>
        <v>0</v>
      </c>
      <c r="O109" s="164">
        <f ca="1" t="shared" si="15"/>
        <v>0</v>
      </c>
      <c r="P109" s="172">
        <v>0</v>
      </c>
      <c r="Q109" s="165">
        <f ca="1" t="shared" si="16"/>
        <v>0</v>
      </c>
      <c r="R109" s="132"/>
      <c r="S109" s="166">
        <f t="shared" si="13"/>
        <v>0</v>
      </c>
      <c r="T109" s="165">
        <f t="shared" si="18"/>
        <v>0</v>
      </c>
      <c r="U109" s="132"/>
      <c r="V109" s="173">
        <v>0</v>
      </c>
      <c r="W109" s="165">
        <f>_xlfn.IFERROR(V109/$V$224,0)</f>
        <v>0</v>
      </c>
      <c r="X109" s="174">
        <v>0</v>
      </c>
      <c r="Y109" s="165">
        <f>_xlfn.IFERROR(X109/$X$224,0)</f>
        <v>0</v>
      </c>
      <c r="Z109" s="174">
        <v>0</v>
      </c>
      <c r="AA109" s="165">
        <f>_xlfn.IFERROR(Z109/$Z$224,0)</f>
        <v>0</v>
      </c>
      <c r="AB109" s="132"/>
    </row>
    <row r="110" spans="1:28" ht="15">
      <c r="A110" s="132"/>
      <c r="B110" s="132"/>
      <c r="C110" s="318"/>
      <c r="D110" s="181"/>
      <c r="E110" s="181" t="str">
        <f>D109&amp;".1"</f>
        <v>7.2.1</v>
      </c>
      <c r="F110" s="135" t="s">
        <v>68</v>
      </c>
      <c r="H110" s="170"/>
      <c r="I110" s="172">
        <v>0</v>
      </c>
      <c r="J110" s="172">
        <v>0</v>
      </c>
      <c r="K110" s="164">
        <f ca="1" t="shared" si="14"/>
        <v>0</v>
      </c>
      <c r="L110" s="172">
        <v>0</v>
      </c>
      <c r="M110" s="172">
        <v>0</v>
      </c>
      <c r="N110" s="341">
        <f t="shared" si="17"/>
        <v>0</v>
      </c>
      <c r="O110" s="164">
        <f ca="1" t="shared" si="15"/>
        <v>0</v>
      </c>
      <c r="P110" s="172">
        <v>0</v>
      </c>
      <c r="Q110" s="165">
        <f ca="1" t="shared" si="16"/>
        <v>0</v>
      </c>
      <c r="R110" s="132"/>
      <c r="S110" s="166"/>
      <c r="T110" s="165">
        <f t="shared" si="18"/>
        <v>0</v>
      </c>
      <c r="U110" s="132"/>
      <c r="V110" s="173"/>
      <c r="W110" s="165"/>
      <c r="X110" s="174"/>
      <c r="Y110" s="165"/>
      <c r="Z110" s="174"/>
      <c r="AA110" s="165"/>
      <c r="AB110" s="132"/>
    </row>
    <row r="111" spans="1:28" ht="15">
      <c r="A111" s="132"/>
      <c r="B111" s="132"/>
      <c r="C111" s="318"/>
      <c r="D111" s="181" t="str">
        <f>$C$106&amp;".3"</f>
        <v>7.3</v>
      </c>
      <c r="E111" s="171" t="s">
        <v>131</v>
      </c>
      <c r="H111" s="170"/>
      <c r="I111" s="172">
        <v>0</v>
      </c>
      <c r="J111" s="172">
        <v>0</v>
      </c>
      <c r="K111" s="164">
        <f ca="1" t="shared" si="14"/>
        <v>0</v>
      </c>
      <c r="L111" s="172">
        <v>0</v>
      </c>
      <c r="M111" s="172">
        <v>0</v>
      </c>
      <c r="N111" s="341">
        <f t="shared" si="17"/>
        <v>0</v>
      </c>
      <c r="O111" s="164">
        <f ca="1" t="shared" si="15"/>
        <v>0</v>
      </c>
      <c r="P111" s="172">
        <v>0</v>
      </c>
      <c r="Q111" s="165">
        <f ca="1" t="shared" si="16"/>
        <v>0</v>
      </c>
      <c r="R111" s="132"/>
      <c r="S111" s="166">
        <f t="shared" si="13"/>
        <v>0</v>
      </c>
      <c r="T111" s="165">
        <f t="shared" si="18"/>
        <v>0</v>
      </c>
      <c r="U111" s="132"/>
      <c r="V111" s="173">
        <v>0</v>
      </c>
      <c r="W111" s="165">
        <f>_xlfn.IFERROR(V111/$V$224,0)</f>
        <v>0</v>
      </c>
      <c r="X111" s="174">
        <v>0</v>
      </c>
      <c r="Y111" s="165">
        <f>_xlfn.IFERROR(X111/$X$224,0)</f>
        <v>0</v>
      </c>
      <c r="Z111" s="174">
        <v>0</v>
      </c>
      <c r="AA111" s="165">
        <f>_xlfn.IFERROR(Z111/$Z$224,0)</f>
        <v>0</v>
      </c>
      <c r="AB111" s="132"/>
    </row>
    <row r="112" spans="1:28" ht="15">
      <c r="A112" s="132"/>
      <c r="B112" s="132"/>
      <c r="C112" s="318"/>
      <c r="D112" s="181"/>
      <c r="E112" s="181" t="str">
        <f>D111&amp;".1"</f>
        <v>7.3.1</v>
      </c>
      <c r="F112" s="135" t="s">
        <v>68</v>
      </c>
      <c r="H112" s="170"/>
      <c r="I112" s="172">
        <v>0</v>
      </c>
      <c r="J112" s="172">
        <v>0</v>
      </c>
      <c r="K112" s="164">
        <f ca="1" t="shared" si="14"/>
        <v>0</v>
      </c>
      <c r="L112" s="172">
        <v>0</v>
      </c>
      <c r="M112" s="172">
        <v>0</v>
      </c>
      <c r="N112" s="341">
        <f t="shared" si="17"/>
        <v>0</v>
      </c>
      <c r="O112" s="164">
        <f ca="1" t="shared" si="15"/>
        <v>0</v>
      </c>
      <c r="P112" s="172">
        <v>0</v>
      </c>
      <c r="Q112" s="165">
        <f ca="1" t="shared" si="16"/>
        <v>0</v>
      </c>
      <c r="R112" s="132"/>
      <c r="S112" s="166"/>
      <c r="T112" s="165">
        <f t="shared" si="18"/>
        <v>0</v>
      </c>
      <c r="U112" s="132"/>
      <c r="V112" s="173"/>
      <c r="W112" s="165"/>
      <c r="X112" s="174"/>
      <c r="Y112" s="165"/>
      <c r="Z112" s="174"/>
      <c r="AA112" s="165"/>
      <c r="AB112" s="132"/>
    </row>
    <row r="113" spans="1:28" ht="15">
      <c r="A113" s="132"/>
      <c r="B113" s="132"/>
      <c r="C113" s="318"/>
      <c r="D113" s="181" t="str">
        <f>$C$106&amp;".4"</f>
        <v>7.4</v>
      </c>
      <c r="E113" s="171" t="s">
        <v>132</v>
      </c>
      <c r="H113" s="170"/>
      <c r="I113" s="172">
        <v>0</v>
      </c>
      <c r="J113" s="172">
        <v>0</v>
      </c>
      <c r="K113" s="164">
        <f ca="1" t="shared" si="14"/>
        <v>0</v>
      </c>
      <c r="L113" s="172">
        <v>0</v>
      </c>
      <c r="M113" s="172">
        <v>0</v>
      </c>
      <c r="N113" s="341">
        <f t="shared" si="17"/>
        <v>0</v>
      </c>
      <c r="O113" s="164">
        <f ca="1" t="shared" si="15"/>
        <v>0</v>
      </c>
      <c r="P113" s="172">
        <v>0</v>
      </c>
      <c r="Q113" s="165">
        <f ca="1" t="shared" si="16"/>
        <v>0</v>
      </c>
      <c r="R113" s="132"/>
      <c r="S113" s="166">
        <f t="shared" si="13"/>
        <v>0</v>
      </c>
      <c r="T113" s="165">
        <f t="shared" si="18"/>
        <v>0</v>
      </c>
      <c r="U113" s="132"/>
      <c r="V113" s="173">
        <v>0</v>
      </c>
      <c r="W113" s="165">
        <f>_xlfn.IFERROR(V113/$V$224,0)</f>
        <v>0</v>
      </c>
      <c r="X113" s="174">
        <v>0</v>
      </c>
      <c r="Y113" s="165">
        <f>_xlfn.IFERROR(X113/$X$224,0)</f>
        <v>0</v>
      </c>
      <c r="Z113" s="174">
        <v>0</v>
      </c>
      <c r="AA113" s="165">
        <f>_xlfn.IFERROR(Z113/$Z$224,0)</f>
        <v>0</v>
      </c>
      <c r="AB113" s="132"/>
    </row>
    <row r="114" spans="1:28" ht="15">
      <c r="A114" s="132"/>
      <c r="B114" s="132"/>
      <c r="C114" s="318"/>
      <c r="D114" s="181"/>
      <c r="E114" s="181" t="str">
        <f>D113&amp;".1"</f>
        <v>7.4.1</v>
      </c>
      <c r="F114" s="135" t="s">
        <v>68</v>
      </c>
      <c r="H114" s="170"/>
      <c r="I114" s="172">
        <v>0</v>
      </c>
      <c r="J114" s="172">
        <v>0</v>
      </c>
      <c r="K114" s="164">
        <f ca="1" t="shared" si="14"/>
        <v>0</v>
      </c>
      <c r="L114" s="172">
        <v>0</v>
      </c>
      <c r="M114" s="172">
        <v>0</v>
      </c>
      <c r="N114" s="341">
        <f t="shared" si="17"/>
        <v>0</v>
      </c>
      <c r="O114" s="164">
        <f ca="1" t="shared" si="15"/>
        <v>0</v>
      </c>
      <c r="P114" s="172">
        <v>0</v>
      </c>
      <c r="Q114" s="165">
        <f ca="1" t="shared" si="16"/>
        <v>0</v>
      </c>
      <c r="R114" s="132"/>
      <c r="S114" s="166"/>
      <c r="T114" s="165">
        <f t="shared" si="18"/>
        <v>0</v>
      </c>
      <c r="U114" s="132"/>
      <c r="V114" s="173"/>
      <c r="W114" s="165"/>
      <c r="X114" s="174"/>
      <c r="Y114" s="165"/>
      <c r="Z114" s="174"/>
      <c r="AA114" s="165"/>
      <c r="AB114" s="132"/>
    </row>
    <row r="115" spans="1:28" ht="15">
      <c r="A115" s="132"/>
      <c r="B115" s="132"/>
      <c r="C115" s="318"/>
      <c r="D115" s="181" t="str">
        <f>$C$106&amp;".5"</f>
        <v>7.5</v>
      </c>
      <c r="E115" s="171" t="s">
        <v>133</v>
      </c>
      <c r="H115" s="170"/>
      <c r="I115" s="172">
        <v>0</v>
      </c>
      <c r="J115" s="172">
        <v>0</v>
      </c>
      <c r="K115" s="164">
        <f ca="1" t="shared" si="14"/>
        <v>0</v>
      </c>
      <c r="L115" s="172">
        <v>0</v>
      </c>
      <c r="M115" s="172">
        <v>0</v>
      </c>
      <c r="N115" s="341">
        <f t="shared" si="17"/>
        <v>0</v>
      </c>
      <c r="O115" s="164">
        <f ca="1" t="shared" si="15"/>
        <v>0</v>
      </c>
      <c r="P115" s="172">
        <v>0</v>
      </c>
      <c r="Q115" s="165">
        <f ca="1" t="shared" si="16"/>
        <v>0</v>
      </c>
      <c r="R115" s="132"/>
      <c r="S115" s="166">
        <f t="shared" si="13"/>
        <v>0</v>
      </c>
      <c r="T115" s="165">
        <f t="shared" si="18"/>
        <v>0</v>
      </c>
      <c r="U115" s="132"/>
      <c r="V115" s="173">
        <v>0</v>
      </c>
      <c r="W115" s="165">
        <f>_xlfn.IFERROR(V115/$V$224,0)</f>
        <v>0</v>
      </c>
      <c r="X115" s="174">
        <v>0</v>
      </c>
      <c r="Y115" s="165">
        <f>_xlfn.IFERROR(X115/$X$224,0)</f>
        <v>0</v>
      </c>
      <c r="Z115" s="174">
        <v>0</v>
      </c>
      <c r="AA115" s="165">
        <f>_xlfn.IFERROR(Z115/$Z$224,0)</f>
        <v>0</v>
      </c>
      <c r="AB115" s="132"/>
    </row>
    <row r="116" spans="1:28" ht="15">
      <c r="A116" s="132"/>
      <c r="B116" s="132"/>
      <c r="C116" s="318"/>
      <c r="D116" s="181"/>
      <c r="E116" s="181" t="str">
        <f>D115&amp;".1"</f>
        <v>7.5.1</v>
      </c>
      <c r="F116" s="135" t="s">
        <v>68</v>
      </c>
      <c r="H116" s="170"/>
      <c r="I116" s="172">
        <v>0</v>
      </c>
      <c r="J116" s="172">
        <v>0</v>
      </c>
      <c r="K116" s="164">
        <f ca="1" t="shared" si="14"/>
        <v>0</v>
      </c>
      <c r="L116" s="172">
        <v>0</v>
      </c>
      <c r="M116" s="172">
        <v>0</v>
      </c>
      <c r="N116" s="341">
        <f t="shared" si="17"/>
        <v>0</v>
      </c>
      <c r="O116" s="164">
        <f ca="1" t="shared" si="15"/>
        <v>0</v>
      </c>
      <c r="P116" s="172">
        <v>0</v>
      </c>
      <c r="Q116" s="165">
        <f ca="1" t="shared" si="16"/>
        <v>0</v>
      </c>
      <c r="R116" s="132"/>
      <c r="S116" s="166"/>
      <c r="T116" s="165">
        <f t="shared" si="18"/>
        <v>0</v>
      </c>
      <c r="U116" s="132"/>
      <c r="V116" s="173"/>
      <c r="W116" s="165"/>
      <c r="X116" s="174"/>
      <c r="Y116" s="165"/>
      <c r="Z116" s="174"/>
      <c r="AA116" s="165"/>
      <c r="AB116" s="132"/>
    </row>
    <row r="117" spans="1:28" ht="15">
      <c r="A117" s="132"/>
      <c r="B117" s="132"/>
      <c r="C117" s="318"/>
      <c r="D117" s="181" t="str">
        <f>$C$106&amp;".6"</f>
        <v>7.6</v>
      </c>
      <c r="E117" s="171" t="s">
        <v>134</v>
      </c>
      <c r="H117" s="170"/>
      <c r="I117" s="172">
        <v>0</v>
      </c>
      <c r="J117" s="172">
        <v>0</v>
      </c>
      <c r="K117" s="164">
        <f ca="1" t="shared" si="14"/>
        <v>0</v>
      </c>
      <c r="L117" s="172">
        <v>0</v>
      </c>
      <c r="M117" s="172">
        <v>0</v>
      </c>
      <c r="N117" s="341">
        <f t="shared" si="17"/>
        <v>0</v>
      </c>
      <c r="O117" s="164">
        <f ca="1" t="shared" si="15"/>
        <v>0</v>
      </c>
      <c r="P117" s="172">
        <v>0</v>
      </c>
      <c r="Q117" s="165">
        <f ca="1" t="shared" si="16"/>
        <v>0</v>
      </c>
      <c r="R117" s="132"/>
      <c r="S117" s="166">
        <f t="shared" si="13"/>
        <v>0</v>
      </c>
      <c r="T117" s="165">
        <f t="shared" si="18"/>
        <v>0</v>
      </c>
      <c r="U117" s="132"/>
      <c r="V117" s="173">
        <v>0</v>
      </c>
      <c r="W117" s="165">
        <f>_xlfn.IFERROR(V117/$V$224,0)</f>
        <v>0</v>
      </c>
      <c r="X117" s="174">
        <v>0</v>
      </c>
      <c r="Y117" s="165">
        <f>_xlfn.IFERROR(X117/$X$224,0)</f>
        <v>0</v>
      </c>
      <c r="Z117" s="174">
        <v>0</v>
      </c>
      <c r="AA117" s="165">
        <f>_xlfn.IFERROR(Z117/$Z$224,0)</f>
        <v>0</v>
      </c>
      <c r="AB117" s="132"/>
    </row>
    <row r="118" spans="1:28" ht="15">
      <c r="A118" s="132"/>
      <c r="B118" s="132"/>
      <c r="C118" s="318"/>
      <c r="D118" s="181"/>
      <c r="E118" s="181" t="str">
        <f>D117&amp;".1"</f>
        <v>7.6.1</v>
      </c>
      <c r="F118" s="135" t="s">
        <v>68</v>
      </c>
      <c r="H118" s="170"/>
      <c r="I118" s="172">
        <v>0</v>
      </c>
      <c r="J118" s="172">
        <v>0</v>
      </c>
      <c r="K118" s="164">
        <f ca="1" t="shared" si="14"/>
        <v>0</v>
      </c>
      <c r="L118" s="172">
        <v>0</v>
      </c>
      <c r="M118" s="172">
        <v>0</v>
      </c>
      <c r="N118" s="341">
        <f t="shared" si="17"/>
        <v>0</v>
      </c>
      <c r="O118" s="164">
        <f ca="1" t="shared" si="15"/>
        <v>0</v>
      </c>
      <c r="P118" s="172">
        <v>0</v>
      </c>
      <c r="Q118" s="165">
        <f ca="1" t="shared" si="16"/>
        <v>0</v>
      </c>
      <c r="R118" s="132"/>
      <c r="S118" s="166"/>
      <c r="T118" s="165">
        <f t="shared" si="18"/>
        <v>0</v>
      </c>
      <c r="U118" s="132"/>
      <c r="V118" s="173"/>
      <c r="W118" s="165"/>
      <c r="X118" s="174"/>
      <c r="Y118" s="165"/>
      <c r="Z118" s="174"/>
      <c r="AA118" s="165"/>
      <c r="AB118" s="132"/>
    </row>
    <row r="119" spans="1:28" ht="15">
      <c r="A119" s="132"/>
      <c r="B119" s="132"/>
      <c r="C119" s="318"/>
      <c r="D119" s="181" t="str">
        <f>$C$106&amp;".7"</f>
        <v>7.7</v>
      </c>
      <c r="E119" s="171" t="s">
        <v>135</v>
      </c>
      <c r="H119" s="170"/>
      <c r="I119" s="172">
        <v>0</v>
      </c>
      <c r="J119" s="172">
        <v>0</v>
      </c>
      <c r="K119" s="164">
        <f ca="1" t="shared" si="14"/>
        <v>0</v>
      </c>
      <c r="L119" s="172">
        <v>0</v>
      </c>
      <c r="M119" s="172">
        <v>0</v>
      </c>
      <c r="N119" s="341">
        <f t="shared" si="17"/>
        <v>0</v>
      </c>
      <c r="O119" s="164">
        <f ca="1" t="shared" si="15"/>
        <v>0</v>
      </c>
      <c r="P119" s="172">
        <v>0</v>
      </c>
      <c r="Q119" s="165">
        <f ca="1" t="shared" si="16"/>
        <v>0</v>
      </c>
      <c r="R119" s="132"/>
      <c r="S119" s="166">
        <f t="shared" si="13"/>
        <v>0</v>
      </c>
      <c r="T119" s="165">
        <f t="shared" si="18"/>
        <v>0</v>
      </c>
      <c r="U119" s="132"/>
      <c r="V119" s="173">
        <v>0</v>
      </c>
      <c r="W119" s="165">
        <f>_xlfn.IFERROR(V119/$V$224,0)</f>
        <v>0</v>
      </c>
      <c r="X119" s="174">
        <v>0</v>
      </c>
      <c r="Y119" s="165">
        <f>_xlfn.IFERROR(X119/$X$224,0)</f>
        <v>0</v>
      </c>
      <c r="Z119" s="174">
        <v>0</v>
      </c>
      <c r="AA119" s="165">
        <f>_xlfn.IFERROR(Z119/$Z$224,0)</f>
        <v>0</v>
      </c>
      <c r="AB119" s="132"/>
    </row>
    <row r="120" spans="1:28" ht="15">
      <c r="A120" s="132"/>
      <c r="B120" s="132"/>
      <c r="C120" s="318"/>
      <c r="D120" s="181"/>
      <c r="E120" s="181" t="str">
        <f>D119&amp;".1"</f>
        <v>7.7.1</v>
      </c>
      <c r="F120" s="135" t="s">
        <v>68</v>
      </c>
      <c r="H120" s="170"/>
      <c r="I120" s="172">
        <v>0</v>
      </c>
      <c r="J120" s="172">
        <v>0</v>
      </c>
      <c r="K120" s="164">
        <f ca="1" t="shared" si="14"/>
        <v>0</v>
      </c>
      <c r="L120" s="172">
        <v>0</v>
      </c>
      <c r="M120" s="172">
        <v>0</v>
      </c>
      <c r="N120" s="341">
        <f t="shared" si="17"/>
        <v>0</v>
      </c>
      <c r="O120" s="164">
        <f ca="1" t="shared" si="15"/>
        <v>0</v>
      </c>
      <c r="P120" s="172">
        <v>0</v>
      </c>
      <c r="Q120" s="165">
        <f ca="1" t="shared" si="16"/>
        <v>0</v>
      </c>
      <c r="R120" s="132"/>
      <c r="S120" s="166"/>
      <c r="T120" s="165">
        <f t="shared" si="18"/>
        <v>0</v>
      </c>
      <c r="U120" s="132"/>
      <c r="V120" s="173"/>
      <c r="W120" s="165"/>
      <c r="X120" s="174"/>
      <c r="Y120" s="165"/>
      <c r="Z120" s="174"/>
      <c r="AA120" s="165"/>
      <c r="AB120" s="132"/>
    </row>
    <row r="121" spans="1:28" ht="15">
      <c r="A121" s="132"/>
      <c r="B121" s="132"/>
      <c r="C121" s="318"/>
      <c r="D121" s="181" t="str">
        <f>$C$106&amp;".8"</f>
        <v>7.8</v>
      </c>
      <c r="E121" s="171" t="s">
        <v>136</v>
      </c>
      <c r="H121" s="170"/>
      <c r="I121" s="172">
        <v>0</v>
      </c>
      <c r="J121" s="172">
        <v>0</v>
      </c>
      <c r="K121" s="164">
        <f ca="1" t="shared" si="14"/>
        <v>0</v>
      </c>
      <c r="L121" s="172">
        <v>0</v>
      </c>
      <c r="M121" s="172">
        <v>0</v>
      </c>
      <c r="N121" s="341">
        <f t="shared" si="17"/>
        <v>0</v>
      </c>
      <c r="O121" s="164">
        <f ca="1" t="shared" si="15"/>
        <v>0</v>
      </c>
      <c r="P121" s="172">
        <v>0</v>
      </c>
      <c r="Q121" s="165">
        <f ca="1" t="shared" si="16"/>
        <v>0</v>
      </c>
      <c r="R121" s="132"/>
      <c r="S121" s="166">
        <f t="shared" si="13"/>
        <v>0</v>
      </c>
      <c r="T121" s="165">
        <f t="shared" si="18"/>
        <v>0</v>
      </c>
      <c r="U121" s="132"/>
      <c r="V121" s="173">
        <v>0</v>
      </c>
      <c r="W121" s="165">
        <f>_xlfn.IFERROR(V121/$V$224,0)</f>
        <v>0</v>
      </c>
      <c r="X121" s="174">
        <v>0</v>
      </c>
      <c r="Y121" s="165">
        <f>_xlfn.IFERROR(X121/$X$224,0)</f>
        <v>0</v>
      </c>
      <c r="Z121" s="174">
        <v>0</v>
      </c>
      <c r="AA121" s="165">
        <f>_xlfn.IFERROR(Z121/$Z$224,0)</f>
        <v>0</v>
      </c>
      <c r="AB121" s="132"/>
    </row>
    <row r="122" spans="1:28" ht="15">
      <c r="A122" s="132"/>
      <c r="B122" s="132"/>
      <c r="C122" s="318"/>
      <c r="D122" s="181"/>
      <c r="E122" s="181" t="str">
        <f>D121&amp;".1"</f>
        <v>7.8.1</v>
      </c>
      <c r="F122" s="135" t="s">
        <v>68</v>
      </c>
      <c r="H122" s="170"/>
      <c r="I122" s="172">
        <v>0</v>
      </c>
      <c r="J122" s="172">
        <v>0</v>
      </c>
      <c r="K122" s="164">
        <f ca="1" t="shared" si="14"/>
        <v>0</v>
      </c>
      <c r="L122" s="172">
        <v>0</v>
      </c>
      <c r="M122" s="172">
        <v>0</v>
      </c>
      <c r="N122" s="341">
        <f t="shared" si="17"/>
        <v>0</v>
      </c>
      <c r="O122" s="164">
        <f ca="1" t="shared" si="15"/>
        <v>0</v>
      </c>
      <c r="P122" s="172">
        <v>0</v>
      </c>
      <c r="Q122" s="165">
        <f ca="1" t="shared" si="16"/>
        <v>0</v>
      </c>
      <c r="R122" s="132"/>
      <c r="S122" s="166"/>
      <c r="T122" s="165">
        <f t="shared" si="18"/>
        <v>0</v>
      </c>
      <c r="U122" s="132"/>
      <c r="V122" s="173"/>
      <c r="W122" s="165"/>
      <c r="X122" s="174"/>
      <c r="Y122" s="165"/>
      <c r="Z122" s="174"/>
      <c r="AA122" s="165"/>
      <c r="AB122" s="132"/>
    </row>
    <row r="123" spans="1:28" ht="15">
      <c r="A123" s="132"/>
      <c r="B123" s="132"/>
      <c r="C123" s="318"/>
      <c r="D123" s="181" t="str">
        <f>$C$106&amp;".9"</f>
        <v>7.9</v>
      </c>
      <c r="E123" s="171" t="s">
        <v>137</v>
      </c>
      <c r="H123" s="170"/>
      <c r="I123" s="172">
        <v>0</v>
      </c>
      <c r="J123" s="172">
        <v>0</v>
      </c>
      <c r="K123" s="164">
        <f ca="1" t="shared" si="14"/>
        <v>0</v>
      </c>
      <c r="L123" s="172">
        <v>0</v>
      </c>
      <c r="M123" s="172">
        <v>0</v>
      </c>
      <c r="N123" s="341">
        <f t="shared" si="17"/>
        <v>0</v>
      </c>
      <c r="O123" s="164">
        <f ca="1" t="shared" si="15"/>
        <v>0</v>
      </c>
      <c r="P123" s="172">
        <v>0</v>
      </c>
      <c r="Q123" s="165">
        <f ca="1" t="shared" si="16"/>
        <v>0</v>
      </c>
      <c r="R123" s="132"/>
      <c r="S123" s="166">
        <f t="shared" si="13"/>
        <v>0</v>
      </c>
      <c r="T123" s="165">
        <f t="shared" si="18"/>
        <v>0</v>
      </c>
      <c r="U123" s="132"/>
      <c r="V123" s="173">
        <v>0</v>
      </c>
      <c r="W123" s="165">
        <f>_xlfn.IFERROR(V123/$V$224,0)</f>
        <v>0</v>
      </c>
      <c r="X123" s="174">
        <v>0</v>
      </c>
      <c r="Y123" s="165">
        <f>_xlfn.IFERROR(X123/$X$224,0)</f>
        <v>0</v>
      </c>
      <c r="Z123" s="174">
        <v>0</v>
      </c>
      <c r="AA123" s="165">
        <f>_xlfn.IFERROR(Z123/$Z$224,0)</f>
        <v>0</v>
      </c>
      <c r="AB123" s="132"/>
    </row>
    <row r="124" spans="1:28" ht="15">
      <c r="A124" s="132"/>
      <c r="B124" s="132"/>
      <c r="C124" s="318"/>
      <c r="D124" s="250"/>
      <c r="E124" s="181" t="str">
        <f>D123&amp;".1"</f>
        <v>7.9.1</v>
      </c>
      <c r="F124" s="135" t="s">
        <v>68</v>
      </c>
      <c r="H124" s="170"/>
      <c r="I124" s="172">
        <v>0</v>
      </c>
      <c r="J124" s="172">
        <v>0</v>
      </c>
      <c r="K124" s="164">
        <f ca="1" t="shared" si="14"/>
        <v>0</v>
      </c>
      <c r="L124" s="172">
        <v>0</v>
      </c>
      <c r="M124" s="172">
        <v>0</v>
      </c>
      <c r="N124" s="341">
        <f t="shared" si="17"/>
        <v>0</v>
      </c>
      <c r="O124" s="164">
        <f ca="1" t="shared" si="15"/>
        <v>0</v>
      </c>
      <c r="P124" s="172">
        <v>0</v>
      </c>
      <c r="Q124" s="165">
        <f ca="1" t="shared" si="16"/>
        <v>0</v>
      </c>
      <c r="R124" s="132"/>
      <c r="S124" s="166"/>
      <c r="T124" s="165">
        <f t="shared" si="18"/>
        <v>0</v>
      </c>
      <c r="U124" s="132"/>
      <c r="V124" s="173"/>
      <c r="W124" s="165"/>
      <c r="X124" s="174"/>
      <c r="Y124" s="165"/>
      <c r="Z124" s="174"/>
      <c r="AA124" s="165"/>
      <c r="AB124" s="132"/>
    </row>
    <row r="125" spans="1:28" ht="15">
      <c r="A125" s="132"/>
      <c r="B125" s="132"/>
      <c r="C125" s="319"/>
      <c r="D125" s="181" t="str">
        <f>$C$106&amp;".10"</f>
        <v>7.10</v>
      </c>
      <c r="E125" s="171" t="s">
        <v>138</v>
      </c>
      <c r="H125" s="170"/>
      <c r="I125" s="172">
        <v>0</v>
      </c>
      <c r="J125" s="172">
        <v>0</v>
      </c>
      <c r="K125" s="164">
        <f ca="1" t="shared" si="14"/>
        <v>0</v>
      </c>
      <c r="L125" s="172">
        <v>0</v>
      </c>
      <c r="M125" s="172">
        <v>0</v>
      </c>
      <c r="N125" s="341">
        <f t="shared" si="17"/>
        <v>0</v>
      </c>
      <c r="O125" s="164">
        <f ca="1" t="shared" si="15"/>
        <v>0</v>
      </c>
      <c r="P125" s="172">
        <v>0</v>
      </c>
      <c r="Q125" s="165">
        <f ca="1" t="shared" si="16"/>
        <v>0</v>
      </c>
      <c r="R125" s="132"/>
      <c r="S125" s="166">
        <f t="shared" si="13"/>
        <v>0</v>
      </c>
      <c r="T125" s="165">
        <f t="shared" si="18"/>
        <v>0</v>
      </c>
      <c r="U125" s="132"/>
      <c r="V125" s="173">
        <v>0</v>
      </c>
      <c r="W125" s="165">
        <f>_xlfn.IFERROR(V125/$V$224,0)</f>
        <v>0</v>
      </c>
      <c r="X125" s="174">
        <v>0</v>
      </c>
      <c r="Y125" s="165">
        <f>_xlfn.IFERROR(X125/$X$224,0)</f>
        <v>0</v>
      </c>
      <c r="Z125" s="174">
        <v>0</v>
      </c>
      <c r="AA125" s="165">
        <f>_xlfn.IFERROR(Z125/$Z$224,0)</f>
        <v>0</v>
      </c>
      <c r="AB125" s="132"/>
    </row>
    <row r="126" spans="1:28" ht="15">
      <c r="A126" s="132"/>
      <c r="B126" s="132"/>
      <c r="C126" s="319"/>
      <c r="D126" s="181"/>
      <c r="E126" s="181" t="str">
        <f>D125&amp;".1"</f>
        <v>7.10.1</v>
      </c>
      <c r="F126" s="135" t="s">
        <v>68</v>
      </c>
      <c r="H126" s="170"/>
      <c r="I126" s="172">
        <v>0</v>
      </c>
      <c r="J126" s="172">
        <v>0</v>
      </c>
      <c r="K126" s="164">
        <f ca="1" t="shared" si="14"/>
        <v>0</v>
      </c>
      <c r="L126" s="172">
        <v>0</v>
      </c>
      <c r="M126" s="172">
        <v>0</v>
      </c>
      <c r="N126" s="341">
        <f t="shared" si="17"/>
        <v>0</v>
      </c>
      <c r="O126" s="164">
        <f ca="1" t="shared" si="15"/>
        <v>0</v>
      </c>
      <c r="P126" s="172">
        <v>0</v>
      </c>
      <c r="Q126" s="165">
        <f ca="1" t="shared" si="16"/>
        <v>0</v>
      </c>
      <c r="R126" s="132"/>
      <c r="S126" s="166"/>
      <c r="T126" s="165">
        <f t="shared" si="18"/>
        <v>0</v>
      </c>
      <c r="U126" s="132"/>
      <c r="V126" s="173"/>
      <c r="W126" s="165"/>
      <c r="X126" s="174"/>
      <c r="Y126" s="165"/>
      <c r="Z126" s="174"/>
      <c r="AA126" s="165"/>
      <c r="AB126" s="132"/>
    </row>
    <row r="127" spans="1:28" ht="15">
      <c r="A127" s="132"/>
      <c r="B127" s="132"/>
      <c r="C127" s="318"/>
      <c r="D127" s="181" t="str">
        <f>$C$106&amp;".11"</f>
        <v>7.11</v>
      </c>
      <c r="E127" s="171" t="s">
        <v>139</v>
      </c>
      <c r="H127" s="170"/>
      <c r="I127" s="172">
        <v>0</v>
      </c>
      <c r="J127" s="172">
        <v>0</v>
      </c>
      <c r="K127" s="164">
        <f ca="1" t="shared" si="14"/>
        <v>0</v>
      </c>
      <c r="L127" s="172">
        <v>0</v>
      </c>
      <c r="M127" s="172">
        <v>0</v>
      </c>
      <c r="N127" s="341">
        <f t="shared" si="17"/>
        <v>0</v>
      </c>
      <c r="O127" s="164">
        <f ca="1" t="shared" si="15"/>
        <v>0</v>
      </c>
      <c r="P127" s="172">
        <v>0</v>
      </c>
      <c r="Q127" s="165">
        <f ca="1" t="shared" si="16"/>
        <v>0</v>
      </c>
      <c r="R127" s="132"/>
      <c r="S127" s="166">
        <f t="shared" si="13"/>
        <v>0</v>
      </c>
      <c r="T127" s="165">
        <f t="shared" si="18"/>
        <v>0</v>
      </c>
      <c r="U127" s="132"/>
      <c r="V127" s="173">
        <v>0</v>
      </c>
      <c r="W127" s="165">
        <f>_xlfn.IFERROR(V127/$V$224,0)</f>
        <v>0</v>
      </c>
      <c r="X127" s="174">
        <v>0</v>
      </c>
      <c r="Y127" s="165">
        <f>_xlfn.IFERROR(X127/$X$224,0)</f>
        <v>0</v>
      </c>
      <c r="Z127" s="174">
        <v>0</v>
      </c>
      <c r="AA127" s="165">
        <f>_xlfn.IFERROR(Z127/$Z$224,0)</f>
        <v>0</v>
      </c>
      <c r="AB127" s="132"/>
    </row>
    <row r="128" spans="1:28" ht="15">
      <c r="A128" s="132"/>
      <c r="B128" s="132"/>
      <c r="C128" s="318"/>
      <c r="D128" s="181"/>
      <c r="E128" s="181" t="str">
        <f>D127&amp;".1"</f>
        <v>7.11.1</v>
      </c>
      <c r="F128" s="135" t="s">
        <v>68</v>
      </c>
      <c r="H128" s="170"/>
      <c r="I128" s="172">
        <v>0</v>
      </c>
      <c r="J128" s="172">
        <v>0</v>
      </c>
      <c r="K128" s="164">
        <f ca="1" t="shared" si="14"/>
        <v>0</v>
      </c>
      <c r="L128" s="172">
        <v>0</v>
      </c>
      <c r="M128" s="172">
        <v>0</v>
      </c>
      <c r="N128" s="341">
        <f t="shared" si="17"/>
        <v>0</v>
      </c>
      <c r="O128" s="164">
        <f ca="1" t="shared" si="15"/>
        <v>0</v>
      </c>
      <c r="P128" s="172">
        <v>0</v>
      </c>
      <c r="Q128" s="165">
        <f ca="1" t="shared" si="16"/>
        <v>0</v>
      </c>
      <c r="R128" s="132"/>
      <c r="S128" s="166">
        <f>N128-P128</f>
        <v>0</v>
      </c>
      <c r="T128" s="165">
        <f t="shared" si="18"/>
        <v>0</v>
      </c>
      <c r="U128" s="132"/>
      <c r="V128" s="173">
        <v>0</v>
      </c>
      <c r="W128" s="165">
        <f>_xlfn.IFERROR(V128/$V$224,0)</f>
        <v>0</v>
      </c>
      <c r="X128" s="174">
        <v>0</v>
      </c>
      <c r="Y128" s="165">
        <f>_xlfn.IFERROR(X128/$X$224,0)</f>
        <v>0</v>
      </c>
      <c r="Z128" s="174">
        <v>0</v>
      </c>
      <c r="AA128" s="165">
        <f>_xlfn.IFERROR(Z128/$Z$224,0)</f>
        <v>0</v>
      </c>
      <c r="AB128" s="132"/>
    </row>
    <row r="129" spans="1:28" ht="15">
      <c r="A129" s="132"/>
      <c r="B129" s="132"/>
      <c r="C129" s="318"/>
      <c r="D129" s="181" t="str">
        <f>$C$106&amp;".12"</f>
        <v>7.12</v>
      </c>
      <c r="E129" s="171" t="s">
        <v>140</v>
      </c>
      <c r="H129" s="170"/>
      <c r="I129" s="172">
        <v>0</v>
      </c>
      <c r="J129" s="172">
        <v>0</v>
      </c>
      <c r="K129" s="164">
        <f ca="1" t="shared" si="14"/>
        <v>0</v>
      </c>
      <c r="L129" s="172">
        <v>0</v>
      </c>
      <c r="M129" s="172">
        <v>0</v>
      </c>
      <c r="N129" s="341">
        <f t="shared" si="17"/>
        <v>0</v>
      </c>
      <c r="O129" s="164">
        <f ca="1" t="shared" si="15"/>
        <v>0</v>
      </c>
      <c r="P129" s="172">
        <v>0</v>
      </c>
      <c r="Q129" s="165">
        <f ca="1" t="shared" si="16"/>
        <v>0</v>
      </c>
      <c r="R129" s="132"/>
      <c r="S129" s="166">
        <f t="shared" si="13"/>
        <v>0</v>
      </c>
      <c r="T129" s="165">
        <f t="shared" si="18"/>
        <v>0</v>
      </c>
      <c r="U129" s="132"/>
      <c r="V129" s="173">
        <v>0</v>
      </c>
      <c r="W129" s="165">
        <f>_xlfn.IFERROR(V129/$V$224,0)</f>
        <v>0</v>
      </c>
      <c r="X129" s="174">
        <v>0</v>
      </c>
      <c r="Y129" s="165">
        <f>_xlfn.IFERROR(X129/$X$224,0)</f>
        <v>0</v>
      </c>
      <c r="Z129" s="174">
        <v>0</v>
      </c>
      <c r="AA129" s="165">
        <f>_xlfn.IFERROR(Z129/$Z$224,0)</f>
        <v>0</v>
      </c>
      <c r="AB129" s="132"/>
    </row>
    <row r="130" spans="1:28" ht="15">
      <c r="A130" s="132"/>
      <c r="B130" s="132"/>
      <c r="C130" s="318"/>
      <c r="D130" s="181"/>
      <c r="E130" s="181" t="str">
        <f>D129&amp;".1"</f>
        <v>7.12.1</v>
      </c>
      <c r="F130" s="135" t="s">
        <v>68</v>
      </c>
      <c r="H130" s="170"/>
      <c r="I130" s="172">
        <v>0</v>
      </c>
      <c r="J130" s="172">
        <v>0</v>
      </c>
      <c r="K130" s="164">
        <f ca="1" t="shared" si="14"/>
        <v>0</v>
      </c>
      <c r="L130" s="172">
        <v>0</v>
      </c>
      <c r="M130" s="172">
        <v>0</v>
      </c>
      <c r="N130" s="341">
        <f>J130+L130-M130</f>
        <v>0</v>
      </c>
      <c r="O130" s="164">
        <f ca="1" t="shared" si="15"/>
        <v>0</v>
      </c>
      <c r="P130" s="172">
        <v>0</v>
      </c>
      <c r="Q130" s="165">
        <f ca="1" t="shared" si="16"/>
        <v>0</v>
      </c>
      <c r="R130" s="132"/>
      <c r="S130" s="166">
        <f t="shared" si="13"/>
        <v>0</v>
      </c>
      <c r="T130" s="165">
        <f t="shared" si="18"/>
        <v>0</v>
      </c>
      <c r="U130" s="132"/>
      <c r="V130" s="173">
        <v>0</v>
      </c>
      <c r="W130" s="165">
        <f>_xlfn.IFERROR(V130/$V$224,0)</f>
        <v>0</v>
      </c>
      <c r="X130" s="174">
        <v>0</v>
      </c>
      <c r="Y130" s="165">
        <f>_xlfn.IFERROR(X130/$X$224,0)</f>
        <v>0</v>
      </c>
      <c r="Z130" s="174">
        <v>0</v>
      </c>
      <c r="AA130" s="165">
        <f>_xlfn.IFERROR(Z130/$Z$224,0)</f>
        <v>0</v>
      </c>
      <c r="AB130" s="132"/>
    </row>
    <row r="131" spans="1:28" ht="15">
      <c r="A131" s="132"/>
      <c r="B131" s="132" t="s">
        <v>47</v>
      </c>
      <c r="C131" s="177">
        <v>8</v>
      </c>
      <c r="D131" s="18"/>
      <c r="E131" s="162" t="s">
        <v>141</v>
      </c>
      <c r="F131" s="18"/>
      <c r="G131" s="18"/>
      <c r="H131" s="18"/>
      <c r="I131" s="163">
        <f>SUM(I132:I139)</f>
        <v>0</v>
      </c>
      <c r="J131" s="163">
        <f>SUM(J132:J139)</f>
        <v>0</v>
      </c>
      <c r="K131" s="164">
        <f ca="1" t="shared" si="14"/>
        <v>0</v>
      </c>
      <c r="L131" s="163">
        <f>SUM(L132:L139)</f>
        <v>0</v>
      </c>
      <c r="M131" s="163">
        <f>SUM(M132:M139)</f>
        <v>0</v>
      </c>
      <c r="N131" s="163">
        <f>J131+L131-M131</f>
        <v>0</v>
      </c>
      <c r="O131" s="164">
        <f ca="1" t="shared" si="15"/>
        <v>0</v>
      </c>
      <c r="P131" s="163">
        <f>SUM(P132:P139)</f>
        <v>0</v>
      </c>
      <c r="Q131" s="165">
        <f ca="1" t="shared" si="16"/>
        <v>0</v>
      </c>
      <c r="R131" s="132"/>
      <c r="S131" s="166">
        <f aca="true" t="shared" si="19" ref="S131">N131-P131</f>
        <v>0</v>
      </c>
      <c r="T131" s="165">
        <f aca="true" t="shared" si="20" ref="T131:T139">_xlfn.IFERROR(S131/P131,0)</f>
        <v>0</v>
      </c>
      <c r="U131" s="132"/>
      <c r="V131" s="166">
        <f>SUM(V132:V151)</f>
        <v>0</v>
      </c>
      <c r="W131" s="165">
        <f>_xlfn.IFERROR(V131/$V$224,0)</f>
        <v>0</v>
      </c>
      <c r="X131" s="167">
        <f>SUM(X132:X151)</f>
        <v>0</v>
      </c>
      <c r="Y131" s="165">
        <f>_xlfn.IFERROR(X131/$X$224,0)</f>
        <v>0</v>
      </c>
      <c r="Z131" s="167">
        <f>SUM(Z132:Z151)</f>
        <v>0</v>
      </c>
      <c r="AA131" s="165">
        <f>_xlfn.IFERROR(Z131/$Z$224,0)</f>
        <v>0</v>
      </c>
      <c r="AB131" s="132"/>
    </row>
    <row r="132" spans="1:28" s="304" customFormat="1" ht="15">
      <c r="A132" s="303"/>
      <c r="B132" s="303"/>
      <c r="C132" s="348"/>
      <c r="D132" s="257" t="str">
        <f>C$131&amp;".1"</f>
        <v>8.1</v>
      </c>
      <c r="E132" s="201" t="s">
        <v>142</v>
      </c>
      <c r="F132" s="244"/>
      <c r="G132" s="244"/>
      <c r="H132" s="240"/>
      <c r="I132" s="349">
        <v>0</v>
      </c>
      <c r="J132" s="349">
        <v>0</v>
      </c>
      <c r="K132" s="350">
        <f ca="1" t="shared" si="14"/>
        <v>0</v>
      </c>
      <c r="L132" s="349">
        <v>0</v>
      </c>
      <c r="M132" s="349">
        <v>0</v>
      </c>
      <c r="N132" s="351">
        <f aca="true" t="shared" si="21" ref="N132:N139">J132+L132-M132</f>
        <v>0</v>
      </c>
      <c r="O132" s="350">
        <f ca="1" t="shared" si="15"/>
        <v>0</v>
      </c>
      <c r="P132" s="349">
        <v>0</v>
      </c>
      <c r="Q132" s="352">
        <f ca="1" t="shared" si="16"/>
        <v>0</v>
      </c>
      <c r="R132" s="303"/>
      <c r="S132" s="353"/>
      <c r="T132" s="352">
        <f t="shared" si="20"/>
        <v>0</v>
      </c>
      <c r="U132" s="303"/>
      <c r="V132" s="354"/>
      <c r="W132" s="352"/>
      <c r="X132" s="355"/>
      <c r="Y132" s="352"/>
      <c r="Z132" s="355"/>
      <c r="AA132" s="352"/>
      <c r="AB132" s="303"/>
    </row>
    <row r="133" spans="1:28" s="304" customFormat="1" ht="15">
      <c r="A133" s="303"/>
      <c r="B133" s="303"/>
      <c r="C133" s="348"/>
      <c r="D133" s="257"/>
      <c r="E133" s="201" t="str">
        <f>D132&amp;".1"</f>
        <v>8.1.1</v>
      </c>
      <c r="F133" s="244" t="s">
        <v>68</v>
      </c>
      <c r="G133" s="244"/>
      <c r="H133" s="240"/>
      <c r="I133" s="349">
        <v>0</v>
      </c>
      <c r="J133" s="349">
        <v>0</v>
      </c>
      <c r="K133" s="350">
        <f ca="1" t="shared" si="14"/>
        <v>0</v>
      </c>
      <c r="L133" s="349">
        <v>0</v>
      </c>
      <c r="M133" s="349">
        <v>0</v>
      </c>
      <c r="N133" s="351">
        <f t="shared" si="21"/>
        <v>0</v>
      </c>
      <c r="O133" s="350">
        <f ca="1" t="shared" si="15"/>
        <v>0</v>
      </c>
      <c r="P133" s="349">
        <v>0</v>
      </c>
      <c r="Q133" s="352">
        <f ca="1" t="shared" si="16"/>
        <v>0</v>
      </c>
      <c r="R133" s="303"/>
      <c r="S133" s="353"/>
      <c r="T133" s="352">
        <f t="shared" si="20"/>
        <v>0</v>
      </c>
      <c r="U133" s="303"/>
      <c r="V133" s="354"/>
      <c r="W133" s="352"/>
      <c r="X133" s="355"/>
      <c r="Y133" s="352"/>
      <c r="Z133" s="355"/>
      <c r="AA133" s="352"/>
      <c r="AB133" s="303"/>
    </row>
    <row r="134" spans="1:28" s="304" customFormat="1" ht="15">
      <c r="A134" s="303"/>
      <c r="B134" s="303"/>
      <c r="C134" s="348"/>
      <c r="D134" s="257" t="str">
        <f>C$131&amp;".2"</f>
        <v>8.2</v>
      </c>
      <c r="E134" s="201" t="s">
        <v>143</v>
      </c>
      <c r="F134" s="244"/>
      <c r="G134" s="244"/>
      <c r="H134" s="240"/>
      <c r="I134" s="349">
        <v>0</v>
      </c>
      <c r="J134" s="349">
        <v>0</v>
      </c>
      <c r="K134" s="350">
        <f ca="1" t="shared" si="14"/>
        <v>0</v>
      </c>
      <c r="L134" s="349">
        <v>0</v>
      </c>
      <c r="M134" s="349">
        <v>0</v>
      </c>
      <c r="N134" s="351">
        <f t="shared" si="21"/>
        <v>0</v>
      </c>
      <c r="O134" s="350">
        <f ca="1" t="shared" si="15"/>
        <v>0</v>
      </c>
      <c r="P134" s="349">
        <v>0</v>
      </c>
      <c r="Q134" s="352">
        <f ca="1" t="shared" si="16"/>
        <v>0</v>
      </c>
      <c r="R134" s="303"/>
      <c r="S134" s="353"/>
      <c r="T134" s="352">
        <f t="shared" si="20"/>
        <v>0</v>
      </c>
      <c r="U134" s="303"/>
      <c r="V134" s="354"/>
      <c r="W134" s="352"/>
      <c r="X134" s="355"/>
      <c r="Y134" s="352"/>
      <c r="Z134" s="355"/>
      <c r="AA134" s="352"/>
      <c r="AB134" s="303"/>
    </row>
    <row r="135" spans="1:28" s="304" customFormat="1" ht="15">
      <c r="A135" s="303"/>
      <c r="B135" s="303"/>
      <c r="C135" s="348"/>
      <c r="D135" s="257"/>
      <c r="E135" s="201" t="str">
        <f>D134&amp;".1"</f>
        <v>8.2.1</v>
      </c>
      <c r="F135" s="244" t="s">
        <v>68</v>
      </c>
      <c r="G135" s="244"/>
      <c r="H135" s="240"/>
      <c r="I135" s="349">
        <v>0</v>
      </c>
      <c r="J135" s="349">
        <v>0</v>
      </c>
      <c r="K135" s="350">
        <f ca="1" t="shared" si="14"/>
        <v>0</v>
      </c>
      <c r="L135" s="349">
        <v>0</v>
      </c>
      <c r="M135" s="349">
        <v>0</v>
      </c>
      <c r="N135" s="351">
        <f t="shared" si="21"/>
        <v>0</v>
      </c>
      <c r="O135" s="350">
        <f ca="1" t="shared" si="15"/>
        <v>0</v>
      </c>
      <c r="P135" s="349">
        <v>0</v>
      </c>
      <c r="Q135" s="352">
        <f ca="1" t="shared" si="16"/>
        <v>0</v>
      </c>
      <c r="R135" s="303"/>
      <c r="S135" s="353"/>
      <c r="T135" s="352">
        <f t="shared" si="20"/>
        <v>0</v>
      </c>
      <c r="U135" s="303"/>
      <c r="V135" s="354"/>
      <c r="W135" s="352"/>
      <c r="X135" s="355"/>
      <c r="Y135" s="352"/>
      <c r="Z135" s="355"/>
      <c r="AA135" s="352"/>
      <c r="AB135" s="303"/>
    </row>
    <row r="136" spans="1:28" s="304" customFormat="1" ht="15">
      <c r="A136" s="303"/>
      <c r="B136" s="303"/>
      <c r="C136" s="348"/>
      <c r="D136" s="257">
        <f>D134+0.1</f>
        <v>8.299999999999999</v>
      </c>
      <c r="E136" s="201" t="s">
        <v>144</v>
      </c>
      <c r="F136" s="244"/>
      <c r="G136" s="244"/>
      <c r="H136" s="240"/>
      <c r="I136" s="349">
        <v>0</v>
      </c>
      <c r="J136" s="349">
        <v>0</v>
      </c>
      <c r="K136" s="350">
        <f ca="1" t="shared" si="14"/>
        <v>0</v>
      </c>
      <c r="L136" s="349">
        <v>0</v>
      </c>
      <c r="M136" s="349">
        <v>0</v>
      </c>
      <c r="N136" s="351">
        <f t="shared" si="21"/>
        <v>0</v>
      </c>
      <c r="O136" s="350">
        <f ca="1" t="shared" si="15"/>
        <v>0</v>
      </c>
      <c r="P136" s="349">
        <v>0</v>
      </c>
      <c r="Q136" s="352">
        <f ca="1" t="shared" si="16"/>
        <v>0</v>
      </c>
      <c r="R136" s="303"/>
      <c r="S136" s="353"/>
      <c r="T136" s="352">
        <f t="shared" si="20"/>
        <v>0</v>
      </c>
      <c r="U136" s="303"/>
      <c r="V136" s="354"/>
      <c r="W136" s="352"/>
      <c r="X136" s="355"/>
      <c r="Y136" s="352"/>
      <c r="Z136" s="355"/>
      <c r="AA136" s="352"/>
      <c r="AB136" s="303"/>
    </row>
    <row r="137" spans="1:28" s="304" customFormat="1" ht="15">
      <c r="A137" s="303"/>
      <c r="B137" s="303"/>
      <c r="C137" s="348"/>
      <c r="D137" s="257"/>
      <c r="E137" s="201" t="str">
        <f>D136&amp;".1"</f>
        <v>8.3.1</v>
      </c>
      <c r="F137" s="244" t="s">
        <v>68</v>
      </c>
      <c r="G137" s="244"/>
      <c r="H137" s="240"/>
      <c r="I137" s="349">
        <v>0</v>
      </c>
      <c r="J137" s="349">
        <v>0</v>
      </c>
      <c r="K137" s="350">
        <f ca="1" t="shared" si="14"/>
        <v>0</v>
      </c>
      <c r="L137" s="349">
        <v>0</v>
      </c>
      <c r="M137" s="349">
        <v>0</v>
      </c>
      <c r="N137" s="351">
        <f t="shared" si="21"/>
        <v>0</v>
      </c>
      <c r="O137" s="350">
        <f ca="1" t="shared" si="15"/>
        <v>0</v>
      </c>
      <c r="P137" s="349">
        <v>0</v>
      </c>
      <c r="Q137" s="352">
        <f ca="1" t="shared" si="16"/>
        <v>0</v>
      </c>
      <c r="R137" s="303"/>
      <c r="S137" s="353"/>
      <c r="T137" s="352">
        <f t="shared" si="20"/>
        <v>0</v>
      </c>
      <c r="U137" s="303"/>
      <c r="V137" s="354"/>
      <c r="W137" s="352"/>
      <c r="X137" s="355"/>
      <c r="Y137" s="352"/>
      <c r="Z137" s="355"/>
      <c r="AA137" s="352"/>
      <c r="AB137" s="303"/>
    </row>
    <row r="138" spans="1:28" s="304" customFormat="1" ht="15">
      <c r="A138" s="303"/>
      <c r="B138" s="303"/>
      <c r="C138" s="348"/>
      <c r="D138" s="257">
        <f>D136+0.1</f>
        <v>8.399999999999999</v>
      </c>
      <c r="E138" s="201" t="s">
        <v>67</v>
      </c>
      <c r="F138" s="244"/>
      <c r="G138" s="244"/>
      <c r="H138" s="240"/>
      <c r="I138" s="349">
        <v>0</v>
      </c>
      <c r="J138" s="349">
        <v>0</v>
      </c>
      <c r="K138" s="350">
        <f ca="1" t="shared" si="14"/>
        <v>0</v>
      </c>
      <c r="L138" s="349">
        <v>0</v>
      </c>
      <c r="M138" s="349">
        <v>0</v>
      </c>
      <c r="N138" s="351">
        <f t="shared" si="21"/>
        <v>0</v>
      </c>
      <c r="O138" s="350">
        <f ca="1" t="shared" si="15"/>
        <v>0</v>
      </c>
      <c r="P138" s="349">
        <v>0</v>
      </c>
      <c r="Q138" s="352">
        <f ca="1" t="shared" si="16"/>
        <v>0</v>
      </c>
      <c r="R138" s="303"/>
      <c r="S138" s="353"/>
      <c r="T138" s="352">
        <f t="shared" si="20"/>
        <v>0</v>
      </c>
      <c r="U138" s="303"/>
      <c r="V138" s="354"/>
      <c r="W138" s="352"/>
      <c r="X138" s="355"/>
      <c r="Y138" s="352"/>
      <c r="Z138" s="355"/>
      <c r="AA138" s="352"/>
      <c r="AB138" s="303"/>
    </row>
    <row r="139" spans="1:28" s="304" customFormat="1" ht="15">
      <c r="A139" s="303"/>
      <c r="B139" s="303"/>
      <c r="C139" s="348"/>
      <c r="D139" s="257"/>
      <c r="E139" s="201" t="str">
        <f>D138&amp;".1"</f>
        <v>8.4.1</v>
      </c>
      <c r="F139" s="244" t="s">
        <v>68</v>
      </c>
      <c r="G139" s="244"/>
      <c r="H139" s="240"/>
      <c r="I139" s="349">
        <v>0</v>
      </c>
      <c r="J139" s="349">
        <v>0</v>
      </c>
      <c r="K139" s="350">
        <f aca="true" t="shared" si="22" ref="K139:K202">_xlfn.IFERROR(J139/$J$224,0)</f>
        <v>0</v>
      </c>
      <c r="L139" s="349">
        <v>0</v>
      </c>
      <c r="M139" s="349">
        <v>0</v>
      </c>
      <c r="N139" s="351">
        <f t="shared" si="21"/>
        <v>0</v>
      </c>
      <c r="O139" s="350">
        <f aca="true" t="shared" si="23" ref="O139:O202">_xlfn.IFERROR(N139/$N$224,0)</f>
        <v>0</v>
      </c>
      <c r="P139" s="349">
        <v>0</v>
      </c>
      <c r="Q139" s="352">
        <f aca="true" t="shared" si="24" ref="Q139:Q202">_xlfn.IFERROR(P139/$P$224,0)</f>
        <v>0</v>
      </c>
      <c r="R139" s="303"/>
      <c r="S139" s="353"/>
      <c r="T139" s="352">
        <f t="shared" si="20"/>
        <v>0</v>
      </c>
      <c r="U139" s="303"/>
      <c r="V139" s="354"/>
      <c r="W139" s="352"/>
      <c r="X139" s="355"/>
      <c r="Y139" s="352"/>
      <c r="Z139" s="355"/>
      <c r="AA139" s="352"/>
      <c r="AB139" s="303"/>
    </row>
    <row r="140" spans="1:28" ht="15">
      <c r="A140" s="132"/>
      <c r="B140" s="132" t="s">
        <v>47</v>
      </c>
      <c r="C140" s="312">
        <f>C131+1</f>
        <v>9</v>
      </c>
      <c r="D140" s="177"/>
      <c r="E140" s="162" t="s">
        <v>145</v>
      </c>
      <c r="F140" s="162"/>
      <c r="G140" s="18"/>
      <c r="H140" s="18"/>
      <c r="I140" s="163">
        <f>SUM(I141:I142,I151,I154,I157,I170,I173:I175)</f>
        <v>0</v>
      </c>
      <c r="J140" s="163">
        <f>SUM(J141:J142,J151,J154,J157,J170,J173:J175)</f>
        <v>0</v>
      </c>
      <c r="K140" s="164">
        <f ca="1" t="shared" si="22"/>
        <v>0</v>
      </c>
      <c r="L140" s="163">
        <f>SUM(L141:L142,L151,L154,L157,L170,L173:L175)</f>
        <v>0</v>
      </c>
      <c r="M140" s="163">
        <f>SUM(M141:M142,M151,M154,M157,M170,M173:M175)</f>
        <v>0</v>
      </c>
      <c r="N140" s="163">
        <f>J140+L140-M140</f>
        <v>0</v>
      </c>
      <c r="O140" s="164">
        <f ca="1" t="shared" si="23"/>
        <v>0</v>
      </c>
      <c r="P140" s="163">
        <f>SUM(P141:P142,P151,P154,P157,P170,P173:P175)</f>
        <v>0</v>
      </c>
      <c r="Q140" s="165">
        <f ca="1" t="shared" si="24"/>
        <v>0</v>
      </c>
      <c r="R140" s="132"/>
      <c r="S140" s="166">
        <f t="shared" si="13"/>
        <v>0</v>
      </c>
      <c r="T140" s="165">
        <f t="shared" si="18"/>
        <v>0</v>
      </c>
      <c r="U140" s="132"/>
      <c r="V140" s="166">
        <f>SUM(V141:V142,V151,V154,V157,V170,V173:V174)</f>
        <v>0</v>
      </c>
      <c r="W140" s="165">
        <f aca="true" t="shared" si="25" ref="W140:W145">_xlfn.IFERROR(V140/$V$224,0)</f>
        <v>0</v>
      </c>
      <c r="X140" s="167">
        <f>SUM(X141:X142,X151,X154,X157,X170,X173:X174)</f>
        <v>0</v>
      </c>
      <c r="Y140" s="165">
        <f aca="true" t="shared" si="26" ref="Y140:Y145">_xlfn.IFERROR(X140/$X$224,0)</f>
        <v>0</v>
      </c>
      <c r="Z140" s="167">
        <f>SUM(Z141:Z142,Z151,Z154,Z157,Z170,Z173:Z174)</f>
        <v>0</v>
      </c>
      <c r="AA140" s="165">
        <f aca="true" t="shared" si="27" ref="AA140:AA145">_xlfn.IFERROR(Z140/$Z$224,0)</f>
        <v>0</v>
      </c>
      <c r="AB140" s="132"/>
    </row>
    <row r="141" spans="1:28" ht="15">
      <c r="A141" s="132"/>
      <c r="B141" s="132"/>
      <c r="C141" s="318"/>
      <c r="D141" s="181" t="str">
        <f>C140&amp;".1"</f>
        <v>9.1</v>
      </c>
      <c r="E141" s="170" t="s">
        <v>146</v>
      </c>
      <c r="G141" s="170"/>
      <c r="H141" s="170"/>
      <c r="I141" s="178">
        <v>0</v>
      </c>
      <c r="J141" s="178">
        <v>0</v>
      </c>
      <c r="K141" s="164">
        <f ca="1" t="shared" si="22"/>
        <v>0</v>
      </c>
      <c r="L141" s="178">
        <v>0</v>
      </c>
      <c r="M141" s="178">
        <v>0</v>
      </c>
      <c r="N141" s="163">
        <f aca="true" t="shared" si="28" ref="N141:N200">J141+L141-M141</f>
        <v>0</v>
      </c>
      <c r="O141" s="164">
        <f ca="1" t="shared" si="23"/>
        <v>0</v>
      </c>
      <c r="P141" s="178">
        <v>0</v>
      </c>
      <c r="Q141" s="165">
        <f ca="1" t="shared" si="24"/>
        <v>0</v>
      </c>
      <c r="R141" s="132"/>
      <c r="S141" s="166">
        <f t="shared" si="13"/>
        <v>0</v>
      </c>
      <c r="T141" s="165">
        <f aca="true" t="shared" si="29" ref="T141:T201">_xlfn.IFERROR(S141/P141,0)</f>
        <v>0</v>
      </c>
      <c r="U141" s="132"/>
      <c r="V141" s="173">
        <v>0</v>
      </c>
      <c r="W141" s="165">
        <f t="shared" si="25"/>
        <v>0</v>
      </c>
      <c r="X141" s="174">
        <v>0</v>
      </c>
      <c r="Y141" s="165">
        <f t="shared" si="26"/>
        <v>0</v>
      </c>
      <c r="Z141" s="174">
        <v>0</v>
      </c>
      <c r="AA141" s="165">
        <f t="shared" si="27"/>
        <v>0</v>
      </c>
      <c r="AB141" s="132"/>
    </row>
    <row r="142" spans="1:28" ht="15">
      <c r="A142" s="132"/>
      <c r="B142" s="132"/>
      <c r="C142" s="318"/>
      <c r="D142" s="181" t="str">
        <f>C140&amp;".2"</f>
        <v>9.2</v>
      </c>
      <c r="E142" s="171" t="s">
        <v>147</v>
      </c>
      <c r="G142" s="170"/>
      <c r="H142" s="170"/>
      <c r="I142" s="163">
        <f>SUM(I143,I147)</f>
        <v>0</v>
      </c>
      <c r="J142" s="163">
        <f>SUM(J143,J147)</f>
        <v>0</v>
      </c>
      <c r="K142" s="164">
        <f ca="1" t="shared" si="22"/>
        <v>0</v>
      </c>
      <c r="L142" s="163">
        <f>SUM(L143,L147)</f>
        <v>0</v>
      </c>
      <c r="M142" s="163">
        <f>SUM(M143,M147)</f>
        <v>0</v>
      </c>
      <c r="N142" s="163">
        <f t="shared" si="28"/>
        <v>0</v>
      </c>
      <c r="O142" s="164">
        <f ca="1" t="shared" si="23"/>
        <v>0</v>
      </c>
      <c r="P142" s="163">
        <f>SUM(P143,P147)</f>
        <v>0</v>
      </c>
      <c r="Q142" s="165">
        <f ca="1" t="shared" si="24"/>
        <v>0</v>
      </c>
      <c r="R142" s="132"/>
      <c r="S142" s="166">
        <f t="shared" si="13"/>
        <v>0</v>
      </c>
      <c r="T142" s="165">
        <f t="shared" si="29"/>
        <v>0</v>
      </c>
      <c r="U142" s="132"/>
      <c r="V142" s="166">
        <f>SUM(V143,V147)</f>
        <v>0</v>
      </c>
      <c r="W142" s="165">
        <f t="shared" si="25"/>
        <v>0</v>
      </c>
      <c r="X142" s="167">
        <f>SUM(X143,X147)</f>
        <v>0</v>
      </c>
      <c r="Y142" s="165">
        <f t="shared" si="26"/>
        <v>0</v>
      </c>
      <c r="Z142" s="167">
        <f>SUM(Z143,Z147)</f>
        <v>0</v>
      </c>
      <c r="AA142" s="165">
        <f t="shared" si="27"/>
        <v>0</v>
      </c>
      <c r="AB142" s="132"/>
    </row>
    <row r="143" spans="1:28" ht="15">
      <c r="A143" s="132"/>
      <c r="B143" s="132"/>
      <c r="C143" s="318"/>
      <c r="D143" s="181"/>
      <c r="E143" s="170" t="str">
        <f>D142&amp;".1"</f>
        <v>9.2.1</v>
      </c>
      <c r="F143" s="171" t="s">
        <v>82</v>
      </c>
      <c r="H143" s="171"/>
      <c r="I143" s="163">
        <f>SUM(I144:I146)</f>
        <v>0</v>
      </c>
      <c r="J143" s="163">
        <f>SUM(J144:J146)</f>
        <v>0</v>
      </c>
      <c r="K143" s="164">
        <f ca="1" t="shared" si="22"/>
        <v>0</v>
      </c>
      <c r="L143" s="163">
        <f>SUM(L144:L146)</f>
        <v>0</v>
      </c>
      <c r="M143" s="163">
        <f>SUM(M144:M146)</f>
        <v>0</v>
      </c>
      <c r="N143" s="163">
        <f t="shared" si="28"/>
        <v>0</v>
      </c>
      <c r="O143" s="164">
        <f ca="1" t="shared" si="23"/>
        <v>0</v>
      </c>
      <c r="P143" s="163">
        <f>SUM(P144:P146)</f>
        <v>0</v>
      </c>
      <c r="Q143" s="165">
        <f ca="1" t="shared" si="24"/>
        <v>0</v>
      </c>
      <c r="R143" s="132"/>
      <c r="S143" s="166">
        <f t="shared" si="13"/>
        <v>0</v>
      </c>
      <c r="T143" s="165">
        <f t="shared" si="29"/>
        <v>0</v>
      </c>
      <c r="U143" s="132"/>
      <c r="V143" s="166">
        <f>SUM(V144:V145)</f>
        <v>0</v>
      </c>
      <c r="W143" s="165">
        <f t="shared" si="25"/>
        <v>0</v>
      </c>
      <c r="X143" s="167">
        <f>SUM(X144:X145)</f>
        <v>0</v>
      </c>
      <c r="Y143" s="165">
        <f t="shared" si="26"/>
        <v>0</v>
      </c>
      <c r="Z143" s="167">
        <f>SUM(Z144:Z145)</f>
        <v>0</v>
      </c>
      <c r="AA143" s="165">
        <f t="shared" si="27"/>
        <v>0</v>
      </c>
      <c r="AB143" s="132"/>
    </row>
    <row r="144" spans="1:28" ht="15">
      <c r="A144" s="132"/>
      <c r="B144" s="132"/>
      <c r="C144" s="318"/>
      <c r="D144" s="181"/>
      <c r="E144" s="170"/>
      <c r="F144" s="201" t="str">
        <f>E143&amp;".1"</f>
        <v>9.2.1.1</v>
      </c>
      <c r="G144" s="240" t="str">
        <f>F48</f>
        <v>Trading Debt Securities - Government</v>
      </c>
      <c r="I144" s="172">
        <v>0</v>
      </c>
      <c r="J144" s="172">
        <v>0</v>
      </c>
      <c r="K144" s="164">
        <f ca="1" t="shared" si="22"/>
        <v>0</v>
      </c>
      <c r="L144" s="172">
        <v>0</v>
      </c>
      <c r="M144" s="172">
        <v>0</v>
      </c>
      <c r="N144" s="341">
        <f t="shared" si="28"/>
        <v>0</v>
      </c>
      <c r="O144" s="164">
        <f ca="1" t="shared" si="23"/>
        <v>0</v>
      </c>
      <c r="P144" s="172">
        <v>0</v>
      </c>
      <c r="Q144" s="165">
        <f ca="1" t="shared" si="24"/>
        <v>0</v>
      </c>
      <c r="R144" s="132"/>
      <c r="S144" s="166">
        <f t="shared" si="13"/>
        <v>0</v>
      </c>
      <c r="T144" s="165">
        <f t="shared" si="29"/>
        <v>0</v>
      </c>
      <c r="U144" s="132"/>
      <c r="V144" s="173">
        <v>0</v>
      </c>
      <c r="W144" s="165">
        <f t="shared" si="25"/>
        <v>0</v>
      </c>
      <c r="X144" s="174">
        <v>0</v>
      </c>
      <c r="Y144" s="165">
        <f t="shared" si="26"/>
        <v>0</v>
      </c>
      <c r="Z144" s="174">
        <v>0</v>
      </c>
      <c r="AA144" s="165">
        <f t="shared" si="27"/>
        <v>0</v>
      </c>
      <c r="AB144" s="132"/>
    </row>
    <row r="145" spans="1:28" ht="15">
      <c r="A145" s="132"/>
      <c r="B145" s="132"/>
      <c r="C145" s="318"/>
      <c r="D145" s="181"/>
      <c r="E145" s="170"/>
      <c r="F145" s="201" t="str">
        <f>E143&amp;".2"</f>
        <v>9.2.1.2</v>
      </c>
      <c r="G145" s="240" t="str">
        <f>F49</f>
        <v>Trading Debt Securities - Private</v>
      </c>
      <c r="I145" s="172">
        <v>0</v>
      </c>
      <c r="J145" s="172">
        <v>0</v>
      </c>
      <c r="K145" s="164">
        <f ca="1" t="shared" si="22"/>
        <v>0</v>
      </c>
      <c r="L145" s="172">
        <v>0</v>
      </c>
      <c r="M145" s="172">
        <v>0</v>
      </c>
      <c r="N145" s="341">
        <f t="shared" si="28"/>
        <v>0</v>
      </c>
      <c r="O145" s="164">
        <f ca="1" t="shared" si="23"/>
        <v>0</v>
      </c>
      <c r="P145" s="172">
        <v>0</v>
      </c>
      <c r="Q145" s="165">
        <f ca="1" t="shared" si="24"/>
        <v>0</v>
      </c>
      <c r="R145" s="132"/>
      <c r="S145" s="166">
        <f t="shared" si="13"/>
        <v>0</v>
      </c>
      <c r="T145" s="165">
        <f t="shared" si="29"/>
        <v>0</v>
      </c>
      <c r="U145" s="132"/>
      <c r="V145" s="173">
        <v>0</v>
      </c>
      <c r="W145" s="165">
        <f t="shared" si="25"/>
        <v>0</v>
      </c>
      <c r="X145" s="174">
        <v>0</v>
      </c>
      <c r="Y145" s="165">
        <f t="shared" si="26"/>
        <v>0</v>
      </c>
      <c r="Z145" s="174">
        <v>0</v>
      </c>
      <c r="AA145" s="165">
        <f t="shared" si="27"/>
        <v>0</v>
      </c>
      <c r="AB145" s="132"/>
    </row>
    <row r="146" spans="1:28" ht="15">
      <c r="A146" s="132"/>
      <c r="B146" s="132"/>
      <c r="C146" s="318"/>
      <c r="D146" s="181"/>
      <c r="E146" s="170"/>
      <c r="F146" s="201" t="str">
        <f>E143&amp;".3"</f>
        <v>9.2.1.3</v>
      </c>
      <c r="G146" s="240" t="str">
        <f>G54</f>
        <v>Other Funds</v>
      </c>
      <c r="I146" s="172">
        <v>0</v>
      </c>
      <c r="J146" s="172">
        <v>0</v>
      </c>
      <c r="K146" s="164">
        <f ca="1" t="shared" si="22"/>
        <v>0</v>
      </c>
      <c r="L146" s="172">
        <v>0</v>
      </c>
      <c r="M146" s="172">
        <v>0</v>
      </c>
      <c r="N146" s="341">
        <f t="shared" si="28"/>
        <v>0</v>
      </c>
      <c r="O146" s="164">
        <f ca="1" t="shared" si="23"/>
        <v>0</v>
      </c>
      <c r="P146" s="172">
        <v>0</v>
      </c>
      <c r="Q146" s="165">
        <f ca="1" t="shared" si="24"/>
        <v>0</v>
      </c>
      <c r="R146" s="132"/>
      <c r="S146" s="166">
        <f t="shared" si="13"/>
        <v>0</v>
      </c>
      <c r="T146" s="165">
        <f t="shared" si="29"/>
        <v>0</v>
      </c>
      <c r="U146" s="132"/>
      <c r="V146" s="173"/>
      <c r="W146" s="165"/>
      <c r="X146" s="174"/>
      <c r="Y146" s="165"/>
      <c r="Z146" s="174"/>
      <c r="AA146" s="165"/>
      <c r="AB146" s="132"/>
    </row>
    <row r="147" spans="1:28" ht="15">
      <c r="A147" s="132"/>
      <c r="B147" s="132"/>
      <c r="C147" s="318"/>
      <c r="D147" s="181"/>
      <c r="E147" s="170" t="str">
        <f>D142&amp;".2"</f>
        <v>9.2.2</v>
      </c>
      <c r="F147" s="240" t="s">
        <v>148</v>
      </c>
      <c r="H147" s="240"/>
      <c r="I147" s="163">
        <f>SUM(I148:I149)</f>
        <v>0</v>
      </c>
      <c r="J147" s="163">
        <f>SUM(J148:J149)</f>
        <v>0</v>
      </c>
      <c r="K147" s="164">
        <f ca="1" t="shared" si="22"/>
        <v>0</v>
      </c>
      <c r="L147" s="163">
        <f>SUM(L148:L149)</f>
        <v>0</v>
      </c>
      <c r="M147" s="163">
        <f>SUM(M148:M149)</f>
        <v>0</v>
      </c>
      <c r="N147" s="163">
        <f t="shared" si="28"/>
        <v>0</v>
      </c>
      <c r="O147" s="164">
        <f ca="1" t="shared" si="23"/>
        <v>0</v>
      </c>
      <c r="P147" s="163">
        <f>SUM(P148:P149)</f>
        <v>0</v>
      </c>
      <c r="Q147" s="165">
        <f ca="1" t="shared" si="24"/>
        <v>0</v>
      </c>
      <c r="R147" s="132"/>
      <c r="S147" s="166">
        <f aca="true" t="shared" si="30" ref="S147:S195">N147-P147</f>
        <v>0</v>
      </c>
      <c r="T147" s="165">
        <f t="shared" si="29"/>
        <v>0</v>
      </c>
      <c r="U147" s="132"/>
      <c r="V147" s="166">
        <f>SUM(V148:V149)</f>
        <v>0</v>
      </c>
      <c r="W147" s="165">
        <f>_xlfn.IFERROR(V147/$V$224,0)</f>
        <v>0</v>
      </c>
      <c r="X147" s="167">
        <f>SUM(X148:X149)</f>
        <v>0</v>
      </c>
      <c r="Y147" s="165">
        <f>_xlfn.IFERROR(X147/$X$224,0)</f>
        <v>0</v>
      </c>
      <c r="Z147" s="167">
        <f>SUM(Z148:Z149)</f>
        <v>0</v>
      </c>
      <c r="AA147" s="165">
        <f>_xlfn.IFERROR(Z147/$Z$224,0)</f>
        <v>0</v>
      </c>
      <c r="AB147" s="132"/>
    </row>
    <row r="148" spans="1:28" ht="15">
      <c r="A148" s="132"/>
      <c r="B148" s="132"/>
      <c r="C148" s="318"/>
      <c r="D148" s="181"/>
      <c r="E148" s="170"/>
      <c r="F148" s="170" t="str">
        <f>E147&amp;".1"</f>
        <v>9.2.2.1</v>
      </c>
      <c r="G148" s="171" t="s">
        <v>90</v>
      </c>
      <c r="I148" s="172">
        <v>0</v>
      </c>
      <c r="J148" s="172">
        <v>0</v>
      </c>
      <c r="K148" s="164">
        <f ca="1" t="shared" si="22"/>
        <v>0</v>
      </c>
      <c r="L148" s="172">
        <v>0</v>
      </c>
      <c r="M148" s="172">
        <v>0</v>
      </c>
      <c r="N148" s="341">
        <f t="shared" si="28"/>
        <v>0</v>
      </c>
      <c r="O148" s="164">
        <f ca="1" t="shared" si="23"/>
        <v>0</v>
      </c>
      <c r="P148" s="172">
        <v>0</v>
      </c>
      <c r="Q148" s="165">
        <f ca="1" t="shared" si="24"/>
        <v>0</v>
      </c>
      <c r="R148" s="132"/>
      <c r="S148" s="166">
        <f t="shared" si="30"/>
        <v>0</v>
      </c>
      <c r="T148" s="165">
        <f t="shared" si="29"/>
        <v>0</v>
      </c>
      <c r="U148" s="132"/>
      <c r="V148" s="173">
        <v>0</v>
      </c>
      <c r="W148" s="165">
        <f>_xlfn.IFERROR(V148/$V$224,0)</f>
        <v>0</v>
      </c>
      <c r="X148" s="174">
        <v>0</v>
      </c>
      <c r="Y148" s="165">
        <f>_xlfn.IFERROR(X148/$X$224,0)</f>
        <v>0</v>
      </c>
      <c r="Z148" s="174">
        <v>0</v>
      </c>
      <c r="AA148" s="165">
        <f>_xlfn.IFERROR(Z148/$Z$224,0)</f>
        <v>0</v>
      </c>
      <c r="AB148" s="132"/>
    </row>
    <row r="149" spans="1:28" ht="15">
      <c r="A149" s="132"/>
      <c r="B149" s="132"/>
      <c r="C149" s="318"/>
      <c r="D149" s="181"/>
      <c r="E149" s="170"/>
      <c r="F149" s="170" t="str">
        <f>E147&amp;".2"</f>
        <v>9.2.2.2</v>
      </c>
      <c r="G149" s="171" t="s">
        <v>91</v>
      </c>
      <c r="I149" s="172">
        <v>0</v>
      </c>
      <c r="J149" s="172">
        <v>0</v>
      </c>
      <c r="K149" s="164">
        <f ca="1" t="shared" si="22"/>
        <v>0</v>
      </c>
      <c r="L149" s="172">
        <v>0</v>
      </c>
      <c r="M149" s="172">
        <v>0</v>
      </c>
      <c r="N149" s="341">
        <f t="shared" si="28"/>
        <v>0</v>
      </c>
      <c r="O149" s="164">
        <f ca="1" t="shared" si="23"/>
        <v>0</v>
      </c>
      <c r="P149" s="172">
        <v>0</v>
      </c>
      <c r="Q149" s="165">
        <f ca="1" t="shared" si="24"/>
        <v>0</v>
      </c>
      <c r="R149" s="132"/>
      <c r="S149" s="166">
        <f t="shared" si="30"/>
        <v>0</v>
      </c>
      <c r="T149" s="165">
        <f t="shared" si="29"/>
        <v>0</v>
      </c>
      <c r="U149" s="132"/>
      <c r="V149" s="173">
        <v>0</v>
      </c>
      <c r="W149" s="165">
        <f>_xlfn.IFERROR(V149/$V$224,0)</f>
        <v>0</v>
      </c>
      <c r="X149" s="174">
        <v>0</v>
      </c>
      <c r="Y149" s="165">
        <f>_xlfn.IFERROR(X149/$X$224,0)</f>
        <v>0</v>
      </c>
      <c r="Z149" s="174">
        <v>0</v>
      </c>
      <c r="AA149" s="165">
        <f>_xlfn.IFERROR(Z149/$Z$224,0)</f>
        <v>0</v>
      </c>
      <c r="AB149" s="132"/>
    </row>
    <row r="150" spans="1:28" ht="15">
      <c r="A150" s="132"/>
      <c r="B150" s="132"/>
      <c r="C150" s="318"/>
      <c r="D150" s="181"/>
      <c r="E150" s="201"/>
      <c r="F150" s="201" t="str">
        <f>E147&amp;".3"</f>
        <v>9.2.2.3</v>
      </c>
      <c r="G150" s="240" t="str">
        <f>G61</f>
        <v>Other Funds</v>
      </c>
      <c r="I150" s="172">
        <v>0</v>
      </c>
      <c r="J150" s="172">
        <v>0</v>
      </c>
      <c r="K150" s="164">
        <f ca="1" t="shared" si="22"/>
        <v>0</v>
      </c>
      <c r="L150" s="172">
        <v>0</v>
      </c>
      <c r="M150" s="172">
        <v>0</v>
      </c>
      <c r="N150" s="341">
        <f t="shared" si="28"/>
        <v>0</v>
      </c>
      <c r="O150" s="164">
        <f ca="1" t="shared" si="23"/>
        <v>0</v>
      </c>
      <c r="P150" s="172">
        <v>0</v>
      </c>
      <c r="Q150" s="165">
        <f ca="1" t="shared" si="24"/>
        <v>0</v>
      </c>
      <c r="R150" s="132"/>
      <c r="S150" s="166">
        <f t="shared" si="30"/>
        <v>0</v>
      </c>
      <c r="T150" s="165">
        <f t="shared" si="29"/>
        <v>0</v>
      </c>
      <c r="U150" s="132"/>
      <c r="V150" s="173"/>
      <c r="W150" s="165"/>
      <c r="X150" s="174"/>
      <c r="Y150" s="165"/>
      <c r="Z150" s="174"/>
      <c r="AA150" s="165"/>
      <c r="AB150" s="132"/>
    </row>
    <row r="151" spans="1:28" ht="15">
      <c r="A151" s="132"/>
      <c r="B151" s="132"/>
      <c r="C151" s="318"/>
      <c r="D151" s="298" t="str">
        <f>C140&amp;".3"</f>
        <v>9.3</v>
      </c>
      <c r="E151" s="171" t="s">
        <v>149</v>
      </c>
      <c r="G151" s="171"/>
      <c r="H151" s="171"/>
      <c r="I151" s="163">
        <f>SUM(I152:I153)</f>
        <v>0</v>
      </c>
      <c r="J151" s="163">
        <f>SUM(J152:J153)</f>
        <v>0</v>
      </c>
      <c r="K151" s="164">
        <f ca="1" t="shared" si="22"/>
        <v>0</v>
      </c>
      <c r="L151" s="163">
        <f>SUM(L152:L153)</f>
        <v>0</v>
      </c>
      <c r="M151" s="163">
        <f>SUM(M152:M153)</f>
        <v>0</v>
      </c>
      <c r="N151" s="163">
        <f t="shared" si="28"/>
        <v>0</v>
      </c>
      <c r="O151" s="164">
        <f ca="1" t="shared" si="23"/>
        <v>0</v>
      </c>
      <c r="P151" s="163">
        <f>SUM(P152:P153)</f>
        <v>0</v>
      </c>
      <c r="Q151" s="165">
        <f ca="1" t="shared" si="24"/>
        <v>0</v>
      </c>
      <c r="R151" s="132"/>
      <c r="S151" s="166">
        <f t="shared" si="30"/>
        <v>0</v>
      </c>
      <c r="T151" s="165">
        <f t="shared" si="29"/>
        <v>0</v>
      </c>
      <c r="U151" s="132"/>
      <c r="V151" s="166">
        <f>SUM(V152:V153)</f>
        <v>0</v>
      </c>
      <c r="W151" s="165">
        <f aca="true" t="shared" si="31" ref="W151:W174">_xlfn.IFERROR(V151/$V$224,0)</f>
        <v>0</v>
      </c>
      <c r="X151" s="167">
        <f>SUM(X152:X153)</f>
        <v>0</v>
      </c>
      <c r="Y151" s="165">
        <f aca="true" t="shared" si="32" ref="Y151:Y174">_xlfn.IFERROR(X151/$X$224,0)</f>
        <v>0</v>
      </c>
      <c r="Z151" s="167">
        <f>SUM(Z152:Z153)</f>
        <v>0</v>
      </c>
      <c r="AA151" s="165">
        <f aca="true" t="shared" si="33" ref="AA151:AA174">_xlfn.IFERROR(Z151/$Z$224,0)</f>
        <v>0</v>
      </c>
      <c r="AB151" s="132"/>
    </row>
    <row r="152" spans="1:28" ht="15">
      <c r="A152" s="132"/>
      <c r="B152" s="132"/>
      <c r="C152" s="318"/>
      <c r="D152" s="257"/>
      <c r="E152" s="201" t="str">
        <f>D151&amp;".1"</f>
        <v>9.3.1</v>
      </c>
      <c r="F152" s="171" t="s">
        <v>90</v>
      </c>
      <c r="H152" s="171"/>
      <c r="I152" s="172">
        <v>0</v>
      </c>
      <c r="J152" s="172">
        <v>0</v>
      </c>
      <c r="K152" s="164">
        <f ca="1" t="shared" si="22"/>
        <v>0</v>
      </c>
      <c r="L152" s="172">
        <v>0</v>
      </c>
      <c r="M152" s="172">
        <v>0</v>
      </c>
      <c r="N152" s="341">
        <f t="shared" si="28"/>
        <v>0</v>
      </c>
      <c r="O152" s="164">
        <f ca="1" t="shared" si="23"/>
        <v>0</v>
      </c>
      <c r="P152" s="172">
        <v>0</v>
      </c>
      <c r="Q152" s="165">
        <f ca="1" t="shared" si="24"/>
        <v>0</v>
      </c>
      <c r="R152" s="132"/>
      <c r="S152" s="166">
        <f t="shared" si="30"/>
        <v>0</v>
      </c>
      <c r="T152" s="165">
        <f t="shared" si="29"/>
        <v>0</v>
      </c>
      <c r="U152" s="132"/>
      <c r="V152" s="173">
        <v>0</v>
      </c>
      <c r="W152" s="165">
        <f t="shared" si="31"/>
        <v>0</v>
      </c>
      <c r="X152" s="174">
        <v>0</v>
      </c>
      <c r="Y152" s="165">
        <f t="shared" si="32"/>
        <v>0</v>
      </c>
      <c r="Z152" s="174">
        <v>0</v>
      </c>
      <c r="AA152" s="165">
        <f t="shared" si="33"/>
        <v>0</v>
      </c>
      <c r="AB152" s="132"/>
    </row>
    <row r="153" spans="1:28" ht="15">
      <c r="A153" s="132"/>
      <c r="B153" s="132"/>
      <c r="C153" s="318"/>
      <c r="D153" s="257"/>
      <c r="E153" s="201" t="str">
        <f>D151&amp;".2"</f>
        <v>9.3.2</v>
      </c>
      <c r="F153" s="171" t="s">
        <v>91</v>
      </c>
      <c r="H153" s="171"/>
      <c r="I153" s="172">
        <v>0</v>
      </c>
      <c r="J153" s="172">
        <v>0</v>
      </c>
      <c r="K153" s="164">
        <f ca="1" t="shared" si="22"/>
        <v>0</v>
      </c>
      <c r="L153" s="172">
        <v>0</v>
      </c>
      <c r="M153" s="172">
        <v>0</v>
      </c>
      <c r="N153" s="341">
        <f t="shared" si="28"/>
        <v>0</v>
      </c>
      <c r="O153" s="164">
        <f ca="1" t="shared" si="23"/>
        <v>0</v>
      </c>
      <c r="P153" s="172">
        <v>0</v>
      </c>
      <c r="Q153" s="165">
        <f ca="1" t="shared" si="24"/>
        <v>0</v>
      </c>
      <c r="R153" s="132"/>
      <c r="S153" s="166">
        <f t="shared" si="30"/>
        <v>0</v>
      </c>
      <c r="T153" s="165">
        <f t="shared" si="29"/>
        <v>0</v>
      </c>
      <c r="U153" s="132"/>
      <c r="V153" s="173">
        <v>0</v>
      </c>
      <c r="W153" s="165">
        <f t="shared" si="31"/>
        <v>0</v>
      </c>
      <c r="X153" s="174">
        <v>0</v>
      </c>
      <c r="Y153" s="165">
        <f t="shared" si="32"/>
        <v>0</v>
      </c>
      <c r="Z153" s="174">
        <v>0</v>
      </c>
      <c r="AA153" s="165">
        <f t="shared" si="33"/>
        <v>0</v>
      </c>
      <c r="AB153" s="132"/>
    </row>
    <row r="154" spans="1:28" ht="15">
      <c r="A154" s="132"/>
      <c r="B154" s="132"/>
      <c r="C154" s="318"/>
      <c r="D154" s="298" t="str">
        <f>C140&amp;".4"</f>
        <v>9.4</v>
      </c>
      <c r="E154" s="171" t="s">
        <v>150</v>
      </c>
      <c r="G154" s="171"/>
      <c r="H154" s="171"/>
      <c r="I154" s="163">
        <f>SUM(I155:I156)</f>
        <v>0</v>
      </c>
      <c r="J154" s="163">
        <f>SUM(J155:J156)</f>
        <v>0</v>
      </c>
      <c r="K154" s="164">
        <f ca="1" t="shared" si="22"/>
        <v>0</v>
      </c>
      <c r="L154" s="163">
        <f>SUM(L155:L156)</f>
        <v>0</v>
      </c>
      <c r="M154" s="163">
        <f>SUM(M155:M156)</f>
        <v>0</v>
      </c>
      <c r="N154" s="163">
        <f t="shared" si="28"/>
        <v>0</v>
      </c>
      <c r="O154" s="164">
        <f ca="1" t="shared" si="23"/>
        <v>0</v>
      </c>
      <c r="P154" s="163">
        <f>SUM(P155:P156)</f>
        <v>0</v>
      </c>
      <c r="Q154" s="165">
        <f ca="1" t="shared" si="24"/>
        <v>0</v>
      </c>
      <c r="R154" s="132"/>
      <c r="S154" s="166">
        <f t="shared" si="30"/>
        <v>0</v>
      </c>
      <c r="T154" s="165">
        <f t="shared" si="29"/>
        <v>0</v>
      </c>
      <c r="U154" s="132"/>
      <c r="V154" s="166">
        <f>SUM(V155:V156)</f>
        <v>0</v>
      </c>
      <c r="W154" s="165">
        <f t="shared" si="31"/>
        <v>0</v>
      </c>
      <c r="X154" s="167">
        <f>SUM(X155:X156)</f>
        <v>0</v>
      </c>
      <c r="Y154" s="165">
        <f t="shared" si="32"/>
        <v>0</v>
      </c>
      <c r="Z154" s="167">
        <f>SUM(Z155:Z156)</f>
        <v>0</v>
      </c>
      <c r="AA154" s="165">
        <f t="shared" si="33"/>
        <v>0</v>
      </c>
      <c r="AB154" s="132"/>
    </row>
    <row r="155" spans="1:28" ht="15">
      <c r="A155" s="132"/>
      <c r="B155" s="132"/>
      <c r="C155" s="318"/>
      <c r="D155" s="201"/>
      <c r="E155" s="201" t="str">
        <f>D154&amp;".1"</f>
        <v>9.4.1</v>
      </c>
      <c r="F155" s="171" t="s">
        <v>90</v>
      </c>
      <c r="H155" s="171"/>
      <c r="I155" s="172">
        <v>0</v>
      </c>
      <c r="J155" s="172">
        <v>0</v>
      </c>
      <c r="K155" s="164">
        <f ca="1" t="shared" si="22"/>
        <v>0</v>
      </c>
      <c r="L155" s="172">
        <v>0</v>
      </c>
      <c r="M155" s="172">
        <v>0</v>
      </c>
      <c r="N155" s="341">
        <f t="shared" si="28"/>
        <v>0</v>
      </c>
      <c r="O155" s="164">
        <f ca="1" t="shared" si="23"/>
        <v>0</v>
      </c>
      <c r="P155" s="172">
        <v>0</v>
      </c>
      <c r="Q155" s="165">
        <f ca="1" t="shared" si="24"/>
        <v>0</v>
      </c>
      <c r="R155" s="132"/>
      <c r="S155" s="166">
        <f t="shared" si="30"/>
        <v>0</v>
      </c>
      <c r="T155" s="165">
        <f t="shared" si="29"/>
        <v>0</v>
      </c>
      <c r="U155" s="132"/>
      <c r="V155" s="173">
        <v>0</v>
      </c>
      <c r="W155" s="165">
        <f t="shared" si="31"/>
        <v>0</v>
      </c>
      <c r="X155" s="174">
        <v>0</v>
      </c>
      <c r="Y155" s="165">
        <f t="shared" si="32"/>
        <v>0</v>
      </c>
      <c r="Z155" s="174">
        <v>0</v>
      </c>
      <c r="AA155" s="165">
        <f t="shared" si="33"/>
        <v>0</v>
      </c>
      <c r="AB155" s="132"/>
    </row>
    <row r="156" spans="1:28" ht="15">
      <c r="A156" s="132"/>
      <c r="B156" s="132"/>
      <c r="C156" s="318"/>
      <c r="D156" s="201"/>
      <c r="E156" s="201" t="str">
        <f>D154&amp;".2"</f>
        <v>9.4.2</v>
      </c>
      <c r="F156" s="171" t="s">
        <v>91</v>
      </c>
      <c r="H156" s="171"/>
      <c r="I156" s="172">
        <v>0</v>
      </c>
      <c r="J156" s="172">
        <v>0</v>
      </c>
      <c r="K156" s="164">
        <f ca="1" t="shared" si="22"/>
        <v>0</v>
      </c>
      <c r="L156" s="172">
        <v>0</v>
      </c>
      <c r="M156" s="172">
        <v>0</v>
      </c>
      <c r="N156" s="341">
        <f t="shared" si="28"/>
        <v>0</v>
      </c>
      <c r="O156" s="164">
        <f ca="1" t="shared" si="23"/>
        <v>0</v>
      </c>
      <c r="P156" s="172">
        <v>0</v>
      </c>
      <c r="Q156" s="165">
        <f ca="1" t="shared" si="24"/>
        <v>0</v>
      </c>
      <c r="R156" s="132"/>
      <c r="S156" s="166">
        <f t="shared" si="30"/>
        <v>0</v>
      </c>
      <c r="T156" s="165">
        <f t="shared" si="29"/>
        <v>0</v>
      </c>
      <c r="U156" s="132"/>
      <c r="V156" s="173">
        <v>0</v>
      </c>
      <c r="W156" s="165">
        <f t="shared" si="31"/>
        <v>0</v>
      </c>
      <c r="X156" s="174">
        <v>0</v>
      </c>
      <c r="Y156" s="165">
        <f t="shared" si="32"/>
        <v>0</v>
      </c>
      <c r="Z156" s="174">
        <v>0</v>
      </c>
      <c r="AA156" s="165">
        <f t="shared" si="33"/>
        <v>0</v>
      </c>
      <c r="AB156" s="132"/>
    </row>
    <row r="157" spans="1:28" ht="15">
      <c r="A157" s="132"/>
      <c r="B157" s="132"/>
      <c r="C157" s="318"/>
      <c r="D157" s="257" t="str">
        <f>C140&amp;".5"</f>
        <v>9.5</v>
      </c>
      <c r="E157" s="171" t="s">
        <v>151</v>
      </c>
      <c r="G157" s="171"/>
      <c r="H157" s="171"/>
      <c r="I157" s="163">
        <f>SUM(I158:I169)</f>
        <v>0</v>
      </c>
      <c r="J157" s="163">
        <f>SUM(J158:J169)</f>
        <v>0</v>
      </c>
      <c r="K157" s="164">
        <f ca="1" t="shared" si="22"/>
        <v>0</v>
      </c>
      <c r="L157" s="163">
        <f>SUM(L158:L169)</f>
        <v>0</v>
      </c>
      <c r="M157" s="163">
        <f>SUM(M158:M169)</f>
        <v>0</v>
      </c>
      <c r="N157" s="163">
        <f t="shared" si="28"/>
        <v>0</v>
      </c>
      <c r="O157" s="164">
        <f ca="1" t="shared" si="23"/>
        <v>0</v>
      </c>
      <c r="P157" s="163">
        <f>SUM(P158:P169)</f>
        <v>0</v>
      </c>
      <c r="Q157" s="165">
        <f ca="1" t="shared" si="24"/>
        <v>0</v>
      </c>
      <c r="R157" s="132"/>
      <c r="S157" s="166">
        <f t="shared" si="30"/>
        <v>0</v>
      </c>
      <c r="T157" s="165">
        <f t="shared" si="29"/>
        <v>0</v>
      </c>
      <c r="U157" s="132"/>
      <c r="V157" s="166">
        <f>SUM(V158:V169)</f>
        <v>0</v>
      </c>
      <c r="W157" s="165">
        <f t="shared" si="31"/>
        <v>0</v>
      </c>
      <c r="X157" s="167">
        <f>SUM(X158:X169)</f>
        <v>0</v>
      </c>
      <c r="Y157" s="165">
        <f t="shared" si="32"/>
        <v>0</v>
      </c>
      <c r="Z157" s="167">
        <f>SUM(Z158:Z169)</f>
        <v>0</v>
      </c>
      <c r="AA157" s="165">
        <f t="shared" si="33"/>
        <v>0</v>
      </c>
      <c r="AB157" s="132"/>
    </row>
    <row r="158" spans="1:28" ht="15">
      <c r="A158" s="132"/>
      <c r="B158" s="132"/>
      <c r="C158" s="318"/>
      <c r="D158" s="201"/>
      <c r="E158" s="201" t="str">
        <f>D157&amp;".1"</f>
        <v>9.5.1</v>
      </c>
      <c r="F158" s="171" t="s">
        <v>129</v>
      </c>
      <c r="H158" s="171"/>
      <c r="I158" s="172">
        <v>0</v>
      </c>
      <c r="J158" s="172">
        <v>0</v>
      </c>
      <c r="K158" s="164">
        <f ca="1" t="shared" si="22"/>
        <v>0</v>
      </c>
      <c r="L158" s="172">
        <v>0</v>
      </c>
      <c r="M158" s="172">
        <v>0</v>
      </c>
      <c r="N158" s="341">
        <f t="shared" si="28"/>
        <v>0</v>
      </c>
      <c r="O158" s="164">
        <f ca="1" t="shared" si="23"/>
        <v>0</v>
      </c>
      <c r="P158" s="172">
        <v>0</v>
      </c>
      <c r="Q158" s="165">
        <f ca="1" t="shared" si="24"/>
        <v>0</v>
      </c>
      <c r="R158" s="132"/>
      <c r="S158" s="166">
        <f t="shared" si="30"/>
        <v>0</v>
      </c>
      <c r="T158" s="165">
        <f t="shared" si="29"/>
        <v>0</v>
      </c>
      <c r="U158" s="132"/>
      <c r="V158" s="173">
        <v>0</v>
      </c>
      <c r="W158" s="165">
        <f t="shared" si="31"/>
        <v>0</v>
      </c>
      <c r="X158" s="174">
        <v>0</v>
      </c>
      <c r="Y158" s="165">
        <f t="shared" si="32"/>
        <v>0</v>
      </c>
      <c r="Z158" s="174">
        <v>0</v>
      </c>
      <c r="AA158" s="165">
        <f t="shared" si="33"/>
        <v>0</v>
      </c>
      <c r="AB158" s="132"/>
    </row>
    <row r="159" spans="1:28" ht="15">
      <c r="A159" s="132"/>
      <c r="B159" s="132"/>
      <c r="C159" s="318"/>
      <c r="D159" s="201"/>
      <c r="E159" s="201" t="str">
        <f>D157&amp;".2"</f>
        <v>9.5.2</v>
      </c>
      <c r="F159" s="171" t="s">
        <v>130</v>
      </c>
      <c r="H159" s="171"/>
      <c r="I159" s="172">
        <v>0</v>
      </c>
      <c r="J159" s="172">
        <v>0</v>
      </c>
      <c r="K159" s="164">
        <f ca="1" t="shared" si="22"/>
        <v>0</v>
      </c>
      <c r="L159" s="172">
        <v>0</v>
      </c>
      <c r="M159" s="172">
        <v>0</v>
      </c>
      <c r="N159" s="341">
        <f t="shared" si="28"/>
        <v>0</v>
      </c>
      <c r="O159" s="164">
        <f ca="1" t="shared" si="23"/>
        <v>0</v>
      </c>
      <c r="P159" s="172">
        <v>0</v>
      </c>
      <c r="Q159" s="165">
        <f ca="1" t="shared" si="24"/>
        <v>0</v>
      </c>
      <c r="R159" s="132"/>
      <c r="S159" s="166">
        <f t="shared" si="30"/>
        <v>0</v>
      </c>
      <c r="T159" s="165">
        <f t="shared" si="29"/>
        <v>0</v>
      </c>
      <c r="U159" s="132"/>
      <c r="V159" s="173">
        <v>0</v>
      </c>
      <c r="W159" s="165">
        <f t="shared" si="31"/>
        <v>0</v>
      </c>
      <c r="X159" s="174">
        <v>0</v>
      </c>
      <c r="Y159" s="165">
        <f t="shared" si="32"/>
        <v>0</v>
      </c>
      <c r="Z159" s="174">
        <v>0</v>
      </c>
      <c r="AA159" s="165">
        <f t="shared" si="33"/>
        <v>0</v>
      </c>
      <c r="AB159" s="132"/>
    </row>
    <row r="160" spans="1:28" ht="15">
      <c r="A160" s="132"/>
      <c r="B160" s="132"/>
      <c r="C160" s="318"/>
      <c r="D160" s="201"/>
      <c r="E160" s="201" t="str">
        <f>D157&amp;".3"</f>
        <v>9.5.3</v>
      </c>
      <c r="F160" s="171" t="s">
        <v>131</v>
      </c>
      <c r="H160" s="171"/>
      <c r="I160" s="172">
        <v>0</v>
      </c>
      <c r="J160" s="172">
        <v>0</v>
      </c>
      <c r="K160" s="164">
        <f ca="1" t="shared" si="22"/>
        <v>0</v>
      </c>
      <c r="L160" s="172">
        <v>0</v>
      </c>
      <c r="M160" s="172">
        <v>0</v>
      </c>
      <c r="N160" s="341">
        <f t="shared" si="28"/>
        <v>0</v>
      </c>
      <c r="O160" s="164">
        <f ca="1" t="shared" si="23"/>
        <v>0</v>
      </c>
      <c r="P160" s="172">
        <v>0</v>
      </c>
      <c r="Q160" s="165">
        <f ca="1" t="shared" si="24"/>
        <v>0</v>
      </c>
      <c r="R160" s="132"/>
      <c r="S160" s="166">
        <f t="shared" si="30"/>
        <v>0</v>
      </c>
      <c r="T160" s="165">
        <f t="shared" si="29"/>
        <v>0</v>
      </c>
      <c r="U160" s="132"/>
      <c r="V160" s="173">
        <v>0</v>
      </c>
      <c r="W160" s="165">
        <f t="shared" si="31"/>
        <v>0</v>
      </c>
      <c r="X160" s="174">
        <v>0</v>
      </c>
      <c r="Y160" s="165">
        <f t="shared" si="32"/>
        <v>0</v>
      </c>
      <c r="Z160" s="174">
        <v>0</v>
      </c>
      <c r="AA160" s="165">
        <f t="shared" si="33"/>
        <v>0</v>
      </c>
      <c r="AB160" s="132"/>
    </row>
    <row r="161" spans="1:27" ht="15">
      <c r="A161" s="132"/>
      <c r="B161" s="132"/>
      <c r="C161" s="318"/>
      <c r="D161" s="201"/>
      <c r="E161" s="201" t="str">
        <f>D157&amp;".4"</f>
        <v>9.5.4</v>
      </c>
      <c r="F161" s="171" t="s">
        <v>132</v>
      </c>
      <c r="H161" s="171"/>
      <c r="I161" s="263">
        <v>0</v>
      </c>
      <c r="J161" s="263">
        <v>0</v>
      </c>
      <c r="K161" s="164">
        <f ca="1" t="shared" si="22"/>
        <v>0</v>
      </c>
      <c r="L161" s="263">
        <v>0</v>
      </c>
      <c r="M161" s="263">
        <v>0</v>
      </c>
      <c r="N161" s="341">
        <f t="shared" si="28"/>
        <v>0</v>
      </c>
      <c r="O161" s="164">
        <f ca="1" t="shared" si="23"/>
        <v>0</v>
      </c>
      <c r="P161" s="263">
        <v>0</v>
      </c>
      <c r="Q161" s="165">
        <f ca="1" t="shared" si="24"/>
        <v>0</v>
      </c>
      <c r="R161" s="132"/>
      <c r="S161" s="166">
        <f t="shared" si="30"/>
        <v>0</v>
      </c>
      <c r="T161" s="165">
        <f t="shared" si="29"/>
        <v>0</v>
      </c>
      <c r="V161" s="265">
        <v>0</v>
      </c>
      <c r="W161" s="157">
        <f t="shared" si="31"/>
        <v>0</v>
      </c>
      <c r="X161" s="266">
        <v>0</v>
      </c>
      <c r="Y161" s="157">
        <f t="shared" si="32"/>
        <v>0</v>
      </c>
      <c r="Z161" s="266">
        <v>0</v>
      </c>
      <c r="AA161" s="157">
        <f t="shared" si="33"/>
        <v>0</v>
      </c>
    </row>
    <row r="162" spans="1:27" ht="15">
      <c r="A162" s="132"/>
      <c r="B162" s="132"/>
      <c r="C162" s="318"/>
      <c r="D162" s="201"/>
      <c r="E162" s="201" t="str">
        <f>D157&amp;".5"</f>
        <v>9.5.5</v>
      </c>
      <c r="F162" s="171" t="s">
        <v>133</v>
      </c>
      <c r="H162" s="171"/>
      <c r="I162" s="263">
        <v>0</v>
      </c>
      <c r="J162" s="263">
        <v>0</v>
      </c>
      <c r="K162" s="164">
        <f ca="1" t="shared" si="22"/>
        <v>0</v>
      </c>
      <c r="L162" s="263">
        <v>0</v>
      </c>
      <c r="M162" s="263">
        <v>0</v>
      </c>
      <c r="N162" s="341">
        <f t="shared" si="28"/>
        <v>0</v>
      </c>
      <c r="O162" s="164">
        <f ca="1" t="shared" si="23"/>
        <v>0</v>
      </c>
      <c r="P162" s="263">
        <v>0</v>
      </c>
      <c r="Q162" s="165">
        <f ca="1" t="shared" si="24"/>
        <v>0</v>
      </c>
      <c r="R162" s="132"/>
      <c r="S162" s="166">
        <f t="shared" si="30"/>
        <v>0</v>
      </c>
      <c r="T162" s="165">
        <f t="shared" si="29"/>
        <v>0</v>
      </c>
      <c r="V162" s="265">
        <v>0</v>
      </c>
      <c r="W162" s="157">
        <f t="shared" si="31"/>
        <v>0</v>
      </c>
      <c r="X162" s="266">
        <v>0</v>
      </c>
      <c r="Y162" s="157">
        <f t="shared" si="32"/>
        <v>0</v>
      </c>
      <c r="Z162" s="266">
        <v>0</v>
      </c>
      <c r="AA162" s="157">
        <f t="shared" si="33"/>
        <v>0</v>
      </c>
    </row>
    <row r="163" spans="1:28" ht="15">
      <c r="A163" s="132"/>
      <c r="B163" s="132"/>
      <c r="C163" s="318"/>
      <c r="D163" s="201"/>
      <c r="E163" s="201" t="str">
        <f>D157&amp;".6"</f>
        <v>9.5.6</v>
      </c>
      <c r="F163" s="171" t="s">
        <v>134</v>
      </c>
      <c r="H163" s="171"/>
      <c r="I163" s="172">
        <v>0</v>
      </c>
      <c r="J163" s="172">
        <v>0</v>
      </c>
      <c r="K163" s="164">
        <f ca="1" t="shared" si="22"/>
        <v>0</v>
      </c>
      <c r="L163" s="172">
        <v>0</v>
      </c>
      <c r="M163" s="172">
        <v>0</v>
      </c>
      <c r="N163" s="341">
        <f t="shared" si="28"/>
        <v>0</v>
      </c>
      <c r="O163" s="164">
        <f ca="1" t="shared" si="23"/>
        <v>0</v>
      </c>
      <c r="P163" s="172">
        <v>0</v>
      </c>
      <c r="Q163" s="165">
        <f ca="1" t="shared" si="24"/>
        <v>0</v>
      </c>
      <c r="R163" s="132"/>
      <c r="S163" s="166">
        <f t="shared" si="30"/>
        <v>0</v>
      </c>
      <c r="T163" s="165">
        <f t="shared" si="29"/>
        <v>0</v>
      </c>
      <c r="U163" s="132"/>
      <c r="V163" s="173">
        <v>0</v>
      </c>
      <c r="W163" s="165">
        <f t="shared" si="31"/>
        <v>0</v>
      </c>
      <c r="X163" s="174">
        <v>0</v>
      </c>
      <c r="Y163" s="165">
        <f t="shared" si="32"/>
        <v>0</v>
      </c>
      <c r="Z163" s="174">
        <v>0</v>
      </c>
      <c r="AA163" s="165">
        <f t="shared" si="33"/>
        <v>0</v>
      </c>
      <c r="AB163" s="132"/>
    </row>
    <row r="164" spans="1:28" ht="15">
      <c r="A164" s="132"/>
      <c r="B164" s="132"/>
      <c r="C164" s="318"/>
      <c r="D164" s="201"/>
      <c r="E164" s="201" t="str">
        <f>D157&amp;".7"</f>
        <v>9.5.7</v>
      </c>
      <c r="F164" s="171" t="s">
        <v>135</v>
      </c>
      <c r="H164" s="171"/>
      <c r="I164" s="172">
        <v>0</v>
      </c>
      <c r="J164" s="172">
        <v>0</v>
      </c>
      <c r="K164" s="164">
        <f ca="1" t="shared" si="22"/>
        <v>0</v>
      </c>
      <c r="L164" s="172">
        <v>0</v>
      </c>
      <c r="M164" s="172">
        <v>0</v>
      </c>
      <c r="N164" s="341">
        <f t="shared" si="28"/>
        <v>0</v>
      </c>
      <c r="O164" s="164">
        <f ca="1" t="shared" si="23"/>
        <v>0</v>
      </c>
      <c r="P164" s="172">
        <v>0</v>
      </c>
      <c r="Q164" s="165">
        <f ca="1" t="shared" si="24"/>
        <v>0</v>
      </c>
      <c r="R164" s="132"/>
      <c r="S164" s="166">
        <f t="shared" si="30"/>
        <v>0</v>
      </c>
      <c r="T164" s="165">
        <f t="shared" si="29"/>
        <v>0</v>
      </c>
      <c r="U164" s="132"/>
      <c r="V164" s="173">
        <v>0</v>
      </c>
      <c r="W164" s="165">
        <f t="shared" si="31"/>
        <v>0</v>
      </c>
      <c r="X164" s="174">
        <v>0</v>
      </c>
      <c r="Y164" s="165">
        <f t="shared" si="32"/>
        <v>0</v>
      </c>
      <c r="Z164" s="174">
        <v>0</v>
      </c>
      <c r="AA164" s="165">
        <f t="shared" si="33"/>
        <v>0</v>
      </c>
      <c r="AB164" s="132"/>
    </row>
    <row r="165" spans="1:28" ht="15">
      <c r="A165" s="132"/>
      <c r="B165" s="132"/>
      <c r="C165" s="318"/>
      <c r="D165" s="201"/>
      <c r="E165" s="201" t="str">
        <f>D157&amp;".8"</f>
        <v>9.5.8</v>
      </c>
      <c r="F165" s="171" t="s">
        <v>152</v>
      </c>
      <c r="H165" s="171"/>
      <c r="I165" s="172">
        <v>0</v>
      </c>
      <c r="J165" s="172">
        <v>0</v>
      </c>
      <c r="K165" s="164">
        <f ca="1" t="shared" si="22"/>
        <v>0</v>
      </c>
      <c r="L165" s="172">
        <v>0</v>
      </c>
      <c r="M165" s="172">
        <v>0</v>
      </c>
      <c r="N165" s="341">
        <f t="shared" si="28"/>
        <v>0</v>
      </c>
      <c r="O165" s="164">
        <f ca="1" t="shared" si="23"/>
        <v>0</v>
      </c>
      <c r="P165" s="172">
        <v>0</v>
      </c>
      <c r="Q165" s="165">
        <f ca="1" t="shared" si="24"/>
        <v>0</v>
      </c>
      <c r="R165" s="132"/>
      <c r="S165" s="166">
        <f t="shared" si="30"/>
        <v>0</v>
      </c>
      <c r="T165" s="165">
        <f t="shared" si="29"/>
        <v>0</v>
      </c>
      <c r="U165" s="132"/>
      <c r="V165" s="173">
        <v>0</v>
      </c>
      <c r="W165" s="165">
        <f t="shared" si="31"/>
        <v>0</v>
      </c>
      <c r="X165" s="174">
        <v>0</v>
      </c>
      <c r="Y165" s="165">
        <f t="shared" si="32"/>
        <v>0</v>
      </c>
      <c r="Z165" s="174">
        <v>0</v>
      </c>
      <c r="AA165" s="165">
        <f t="shared" si="33"/>
        <v>0</v>
      </c>
      <c r="AB165" s="132"/>
    </row>
    <row r="166" spans="1:28" ht="15">
      <c r="A166" s="132"/>
      <c r="B166" s="132"/>
      <c r="C166" s="318"/>
      <c r="D166" s="201"/>
      <c r="E166" s="201" t="str">
        <f>D157&amp;".9"</f>
        <v>9.5.9</v>
      </c>
      <c r="F166" s="171" t="s">
        <v>137</v>
      </c>
      <c r="H166" s="171"/>
      <c r="I166" s="172">
        <v>0</v>
      </c>
      <c r="J166" s="172">
        <v>0</v>
      </c>
      <c r="K166" s="164">
        <f ca="1" t="shared" si="22"/>
        <v>0</v>
      </c>
      <c r="L166" s="172">
        <v>0</v>
      </c>
      <c r="M166" s="172">
        <v>0</v>
      </c>
      <c r="N166" s="341">
        <f t="shared" si="28"/>
        <v>0</v>
      </c>
      <c r="O166" s="164">
        <f ca="1" t="shared" si="23"/>
        <v>0</v>
      </c>
      <c r="P166" s="172">
        <v>0</v>
      </c>
      <c r="Q166" s="165">
        <f ca="1" t="shared" si="24"/>
        <v>0</v>
      </c>
      <c r="R166" s="132"/>
      <c r="S166" s="166">
        <f t="shared" si="30"/>
        <v>0</v>
      </c>
      <c r="T166" s="165">
        <f t="shared" si="29"/>
        <v>0</v>
      </c>
      <c r="U166" s="132"/>
      <c r="V166" s="173">
        <v>0</v>
      </c>
      <c r="W166" s="165">
        <f t="shared" si="31"/>
        <v>0</v>
      </c>
      <c r="X166" s="174">
        <v>0</v>
      </c>
      <c r="Y166" s="165">
        <f t="shared" si="32"/>
        <v>0</v>
      </c>
      <c r="Z166" s="174">
        <v>0</v>
      </c>
      <c r="AA166" s="165">
        <f t="shared" si="33"/>
        <v>0</v>
      </c>
      <c r="AB166" s="132"/>
    </row>
    <row r="167" spans="1:28" ht="15">
      <c r="A167" s="132"/>
      <c r="B167" s="132"/>
      <c r="C167" s="318"/>
      <c r="D167" s="201"/>
      <c r="E167" s="201" t="str">
        <f>D157&amp;".10"</f>
        <v>9.5.10</v>
      </c>
      <c r="F167" s="171" t="s">
        <v>153</v>
      </c>
      <c r="H167" s="171"/>
      <c r="I167" s="172">
        <v>0</v>
      </c>
      <c r="J167" s="172">
        <v>0</v>
      </c>
      <c r="K167" s="164">
        <f ca="1" t="shared" si="22"/>
        <v>0</v>
      </c>
      <c r="L167" s="172">
        <v>0</v>
      </c>
      <c r="M167" s="172">
        <v>0</v>
      </c>
      <c r="N167" s="341">
        <f t="shared" si="28"/>
        <v>0</v>
      </c>
      <c r="O167" s="164">
        <f ca="1" t="shared" si="23"/>
        <v>0</v>
      </c>
      <c r="P167" s="172">
        <v>0</v>
      </c>
      <c r="Q167" s="165">
        <f ca="1" t="shared" si="24"/>
        <v>0</v>
      </c>
      <c r="R167" s="132"/>
      <c r="S167" s="166">
        <f t="shared" si="30"/>
        <v>0</v>
      </c>
      <c r="T167" s="165">
        <f t="shared" si="29"/>
        <v>0</v>
      </c>
      <c r="U167" s="132"/>
      <c r="V167" s="173">
        <v>0</v>
      </c>
      <c r="W167" s="165">
        <f t="shared" si="31"/>
        <v>0</v>
      </c>
      <c r="X167" s="174">
        <v>0</v>
      </c>
      <c r="Y167" s="165">
        <f t="shared" si="32"/>
        <v>0</v>
      </c>
      <c r="Z167" s="174">
        <v>0</v>
      </c>
      <c r="AA167" s="165">
        <f t="shared" si="33"/>
        <v>0</v>
      </c>
      <c r="AB167" s="132"/>
    </row>
    <row r="168" spans="1:28" ht="15">
      <c r="A168" s="132"/>
      <c r="B168" s="132"/>
      <c r="C168" s="318"/>
      <c r="D168" s="201"/>
      <c r="E168" s="201" t="str">
        <f>D157&amp;".11"</f>
        <v>9.5.11</v>
      </c>
      <c r="F168" s="171" t="s">
        <v>139</v>
      </c>
      <c r="H168" s="171"/>
      <c r="I168" s="172">
        <v>0</v>
      </c>
      <c r="J168" s="172">
        <v>0</v>
      </c>
      <c r="K168" s="164">
        <f ca="1" t="shared" si="22"/>
        <v>0</v>
      </c>
      <c r="L168" s="172">
        <v>0</v>
      </c>
      <c r="M168" s="172">
        <v>0</v>
      </c>
      <c r="N168" s="341">
        <f t="shared" si="28"/>
        <v>0</v>
      </c>
      <c r="O168" s="164">
        <f ca="1" t="shared" si="23"/>
        <v>0</v>
      </c>
      <c r="P168" s="172">
        <v>0</v>
      </c>
      <c r="Q168" s="165">
        <f ca="1" t="shared" si="24"/>
        <v>0</v>
      </c>
      <c r="R168" s="132"/>
      <c r="S168" s="166">
        <f t="shared" si="30"/>
        <v>0</v>
      </c>
      <c r="T168" s="165">
        <f t="shared" si="29"/>
        <v>0</v>
      </c>
      <c r="U168" s="132"/>
      <c r="V168" s="173">
        <v>0</v>
      </c>
      <c r="W168" s="165">
        <f t="shared" si="31"/>
        <v>0</v>
      </c>
      <c r="X168" s="174">
        <v>0</v>
      </c>
      <c r="Y168" s="165">
        <f t="shared" si="32"/>
        <v>0</v>
      </c>
      <c r="Z168" s="174">
        <v>0</v>
      </c>
      <c r="AA168" s="165">
        <f t="shared" si="33"/>
        <v>0</v>
      </c>
      <c r="AB168" s="132"/>
    </row>
    <row r="169" spans="1:28" ht="15">
      <c r="A169" s="132"/>
      <c r="B169" s="132"/>
      <c r="C169" s="318"/>
      <c r="D169" s="201"/>
      <c r="E169" s="201" t="str">
        <f>D157&amp;".12"</f>
        <v>9.5.12</v>
      </c>
      <c r="F169" s="171" t="s">
        <v>67</v>
      </c>
      <c r="H169" s="171"/>
      <c r="I169" s="172">
        <v>0</v>
      </c>
      <c r="J169" s="172">
        <v>0</v>
      </c>
      <c r="K169" s="164">
        <f ca="1" t="shared" si="22"/>
        <v>0</v>
      </c>
      <c r="L169" s="172">
        <v>0</v>
      </c>
      <c r="M169" s="172">
        <v>0</v>
      </c>
      <c r="N169" s="341">
        <f t="shared" si="28"/>
        <v>0</v>
      </c>
      <c r="O169" s="164">
        <f ca="1" t="shared" si="23"/>
        <v>0</v>
      </c>
      <c r="P169" s="172">
        <v>0</v>
      </c>
      <c r="Q169" s="165">
        <f ca="1" t="shared" si="24"/>
        <v>0</v>
      </c>
      <c r="R169" s="132"/>
      <c r="S169" s="166">
        <f t="shared" si="30"/>
        <v>0</v>
      </c>
      <c r="T169" s="165">
        <f t="shared" si="29"/>
        <v>0</v>
      </c>
      <c r="U169" s="132"/>
      <c r="V169" s="173">
        <v>0</v>
      </c>
      <c r="W169" s="165">
        <f t="shared" si="31"/>
        <v>0</v>
      </c>
      <c r="X169" s="174">
        <v>0</v>
      </c>
      <c r="Y169" s="165">
        <f t="shared" si="32"/>
        <v>0</v>
      </c>
      <c r="Z169" s="174">
        <v>0</v>
      </c>
      <c r="AA169" s="165">
        <f t="shared" si="33"/>
        <v>0</v>
      </c>
      <c r="AB169" s="132"/>
    </row>
    <row r="170" spans="1:28" ht="15">
      <c r="A170" s="132"/>
      <c r="B170" s="132"/>
      <c r="C170" s="318"/>
      <c r="D170" s="257" t="str">
        <f>C140&amp;".6"</f>
        <v>9.6</v>
      </c>
      <c r="E170" s="171" t="s">
        <v>154</v>
      </c>
      <c r="G170" s="171"/>
      <c r="H170" s="171"/>
      <c r="I170" s="163">
        <f>SUM(I171:I172)</f>
        <v>0</v>
      </c>
      <c r="J170" s="163">
        <f>SUM(J171:J172)</f>
        <v>0</v>
      </c>
      <c r="K170" s="164">
        <f ca="1" t="shared" si="22"/>
        <v>0</v>
      </c>
      <c r="L170" s="163">
        <f>SUM(L171:L172)</f>
        <v>0</v>
      </c>
      <c r="M170" s="163">
        <f>SUM(M171:M172)</f>
        <v>0</v>
      </c>
      <c r="N170" s="163">
        <f t="shared" si="28"/>
        <v>0</v>
      </c>
      <c r="O170" s="164">
        <f ca="1" t="shared" si="23"/>
        <v>0</v>
      </c>
      <c r="P170" s="163">
        <f>SUM(P171:P172)</f>
        <v>0</v>
      </c>
      <c r="Q170" s="165">
        <f ca="1" t="shared" si="24"/>
        <v>0</v>
      </c>
      <c r="R170" s="132"/>
      <c r="S170" s="166">
        <f t="shared" si="30"/>
        <v>0</v>
      </c>
      <c r="T170" s="165">
        <f t="shared" si="29"/>
        <v>0</v>
      </c>
      <c r="U170" s="132"/>
      <c r="V170" s="166">
        <f>SUM(V171:V172)</f>
        <v>0</v>
      </c>
      <c r="W170" s="165">
        <f t="shared" si="31"/>
        <v>0</v>
      </c>
      <c r="X170" s="167">
        <f>SUM(X171:X172)</f>
        <v>0</v>
      </c>
      <c r="Y170" s="165">
        <f t="shared" si="32"/>
        <v>0</v>
      </c>
      <c r="Z170" s="167">
        <f>SUM(Z171:Z172)</f>
        <v>0</v>
      </c>
      <c r="AA170" s="165">
        <f t="shared" si="33"/>
        <v>0</v>
      </c>
      <c r="AB170" s="132"/>
    </row>
    <row r="171" spans="1:28" ht="15">
      <c r="A171" s="132"/>
      <c r="B171" s="132"/>
      <c r="C171" s="318"/>
      <c r="D171" s="201"/>
      <c r="E171" s="201" t="str">
        <f>D170&amp;".1"</f>
        <v>9.6.1</v>
      </c>
      <c r="F171" s="240" t="s">
        <v>155</v>
      </c>
      <c r="H171" s="240"/>
      <c r="I171" s="172">
        <v>0</v>
      </c>
      <c r="J171" s="172">
        <v>0</v>
      </c>
      <c r="K171" s="164">
        <f ca="1" t="shared" si="22"/>
        <v>0</v>
      </c>
      <c r="L171" s="172">
        <v>0</v>
      </c>
      <c r="M171" s="172">
        <v>0</v>
      </c>
      <c r="N171" s="341">
        <f t="shared" si="28"/>
        <v>0</v>
      </c>
      <c r="O171" s="164">
        <f ca="1" t="shared" si="23"/>
        <v>0</v>
      </c>
      <c r="P171" s="172">
        <v>0</v>
      </c>
      <c r="Q171" s="165">
        <f ca="1" t="shared" si="24"/>
        <v>0</v>
      </c>
      <c r="R171" s="132"/>
      <c r="S171" s="166">
        <f t="shared" si="30"/>
        <v>0</v>
      </c>
      <c r="T171" s="165">
        <f t="shared" si="29"/>
        <v>0</v>
      </c>
      <c r="U171" s="132"/>
      <c r="V171" s="173">
        <v>0</v>
      </c>
      <c r="W171" s="165">
        <f t="shared" si="31"/>
        <v>0</v>
      </c>
      <c r="X171" s="174">
        <v>0</v>
      </c>
      <c r="Y171" s="165">
        <f t="shared" si="32"/>
        <v>0</v>
      </c>
      <c r="Z171" s="174">
        <v>0</v>
      </c>
      <c r="AA171" s="165">
        <f t="shared" si="33"/>
        <v>0</v>
      </c>
      <c r="AB171" s="132"/>
    </row>
    <row r="172" spans="1:28" ht="15">
      <c r="A172" s="132"/>
      <c r="B172" s="132"/>
      <c r="C172" s="318"/>
      <c r="D172" s="201"/>
      <c r="E172" s="201" t="str">
        <f>D170&amp;".2"</f>
        <v>9.6.2</v>
      </c>
      <c r="F172" s="240" t="s">
        <v>156</v>
      </c>
      <c r="H172" s="240"/>
      <c r="I172" s="172">
        <v>0</v>
      </c>
      <c r="J172" s="172">
        <v>0</v>
      </c>
      <c r="K172" s="164">
        <f ca="1" t="shared" si="22"/>
        <v>0</v>
      </c>
      <c r="L172" s="172">
        <v>0</v>
      </c>
      <c r="M172" s="172">
        <v>0</v>
      </c>
      <c r="N172" s="341">
        <f t="shared" si="28"/>
        <v>0</v>
      </c>
      <c r="O172" s="164">
        <f ca="1" t="shared" si="23"/>
        <v>0</v>
      </c>
      <c r="P172" s="172">
        <v>0</v>
      </c>
      <c r="Q172" s="165">
        <f ca="1" t="shared" si="24"/>
        <v>0</v>
      </c>
      <c r="R172" s="132"/>
      <c r="S172" s="166">
        <f t="shared" si="30"/>
        <v>0</v>
      </c>
      <c r="T172" s="165">
        <f t="shared" si="29"/>
        <v>0</v>
      </c>
      <c r="U172" s="132"/>
      <c r="V172" s="173">
        <v>0</v>
      </c>
      <c r="W172" s="165">
        <f t="shared" si="31"/>
        <v>0</v>
      </c>
      <c r="X172" s="174">
        <v>0</v>
      </c>
      <c r="Y172" s="165">
        <f t="shared" si="32"/>
        <v>0</v>
      </c>
      <c r="Z172" s="174">
        <v>0</v>
      </c>
      <c r="AA172" s="165">
        <f t="shared" si="33"/>
        <v>0</v>
      </c>
      <c r="AB172" s="132"/>
    </row>
    <row r="173" spans="1:28" ht="15">
      <c r="A173" s="132"/>
      <c r="B173" s="132"/>
      <c r="C173" s="318"/>
      <c r="D173" s="257" t="str">
        <f>C140&amp;".7"</f>
        <v>9.7</v>
      </c>
      <c r="E173" s="170" t="s">
        <v>157</v>
      </c>
      <c r="G173" s="171"/>
      <c r="H173" s="171"/>
      <c r="I173" s="178">
        <v>0</v>
      </c>
      <c r="J173" s="178">
        <v>0</v>
      </c>
      <c r="K173" s="164">
        <f ca="1" t="shared" si="22"/>
        <v>0</v>
      </c>
      <c r="L173" s="178">
        <v>0</v>
      </c>
      <c r="M173" s="178">
        <v>0</v>
      </c>
      <c r="N173" s="163">
        <f t="shared" si="28"/>
        <v>0</v>
      </c>
      <c r="O173" s="164">
        <f ca="1" t="shared" si="23"/>
        <v>0</v>
      </c>
      <c r="P173" s="178">
        <v>0</v>
      </c>
      <c r="Q173" s="165">
        <f ca="1" t="shared" si="24"/>
        <v>0</v>
      </c>
      <c r="R173" s="132"/>
      <c r="S173" s="166">
        <f t="shared" si="30"/>
        <v>0</v>
      </c>
      <c r="T173" s="165">
        <f t="shared" si="29"/>
        <v>0</v>
      </c>
      <c r="U173" s="132"/>
      <c r="V173" s="173">
        <v>0</v>
      </c>
      <c r="W173" s="165">
        <f t="shared" si="31"/>
        <v>0</v>
      </c>
      <c r="X173" s="174">
        <v>0</v>
      </c>
      <c r="Y173" s="165">
        <f t="shared" si="32"/>
        <v>0</v>
      </c>
      <c r="Z173" s="174">
        <v>0</v>
      </c>
      <c r="AA173" s="165">
        <f t="shared" si="33"/>
        <v>0</v>
      </c>
      <c r="AB173" s="132"/>
    </row>
    <row r="174" spans="1:28" ht="15">
      <c r="A174" s="132"/>
      <c r="B174" s="132"/>
      <c r="C174" s="318"/>
      <c r="D174" s="298" t="str">
        <f>C140&amp;".8"</f>
        <v>9.8</v>
      </c>
      <c r="E174" s="170" t="s">
        <v>158</v>
      </c>
      <c r="G174" s="171"/>
      <c r="H174" s="171"/>
      <c r="I174" s="178">
        <v>0</v>
      </c>
      <c r="J174" s="178">
        <v>0</v>
      </c>
      <c r="K174" s="164">
        <f ca="1" t="shared" si="22"/>
        <v>0</v>
      </c>
      <c r="L174" s="178">
        <v>0</v>
      </c>
      <c r="M174" s="178">
        <v>0</v>
      </c>
      <c r="N174" s="163">
        <f t="shared" si="28"/>
        <v>0</v>
      </c>
      <c r="O174" s="164">
        <f ca="1" t="shared" si="23"/>
        <v>0</v>
      </c>
      <c r="P174" s="178">
        <v>0</v>
      </c>
      <c r="Q174" s="165">
        <f ca="1" t="shared" si="24"/>
        <v>0</v>
      </c>
      <c r="R174" s="132"/>
      <c r="S174" s="166">
        <f t="shared" si="30"/>
        <v>0</v>
      </c>
      <c r="T174" s="165">
        <f t="shared" si="29"/>
        <v>0</v>
      </c>
      <c r="U174" s="132"/>
      <c r="V174" s="173">
        <v>0</v>
      </c>
      <c r="W174" s="165">
        <f t="shared" si="31"/>
        <v>0</v>
      </c>
      <c r="X174" s="174">
        <v>0</v>
      </c>
      <c r="Y174" s="165">
        <f t="shared" si="32"/>
        <v>0</v>
      </c>
      <c r="Z174" s="174">
        <v>0</v>
      </c>
      <c r="AA174" s="165">
        <f t="shared" si="33"/>
        <v>0</v>
      </c>
      <c r="AB174" s="132"/>
    </row>
    <row r="175" spans="1:28" ht="15">
      <c r="A175" s="132"/>
      <c r="B175" s="132"/>
      <c r="C175" s="318"/>
      <c r="D175" s="298" t="str">
        <f>C140&amp;".9"</f>
        <v>9.9</v>
      </c>
      <c r="E175" s="201" t="s">
        <v>68</v>
      </c>
      <c r="F175" s="244"/>
      <c r="G175" s="240"/>
      <c r="H175" s="240"/>
      <c r="I175" s="178">
        <v>0</v>
      </c>
      <c r="J175" s="178">
        <v>0</v>
      </c>
      <c r="K175" s="164">
        <f ca="1" t="shared" si="22"/>
        <v>0</v>
      </c>
      <c r="L175" s="178">
        <v>0</v>
      </c>
      <c r="M175" s="178">
        <v>0</v>
      </c>
      <c r="N175" s="163">
        <f t="shared" si="28"/>
        <v>0</v>
      </c>
      <c r="O175" s="164">
        <f ca="1" t="shared" si="23"/>
        <v>0</v>
      </c>
      <c r="P175" s="178">
        <v>0</v>
      </c>
      <c r="Q175" s="165">
        <f ca="1" t="shared" si="24"/>
        <v>0</v>
      </c>
      <c r="R175" s="132"/>
      <c r="S175" s="166">
        <f aca="true" t="shared" si="34" ref="S175">N175-P175</f>
        <v>0</v>
      </c>
      <c r="T175" s="165">
        <f aca="true" t="shared" si="35" ref="T175">_xlfn.IFERROR(S175/P175,0)</f>
        <v>0</v>
      </c>
      <c r="U175" s="132"/>
      <c r="V175" s="173"/>
      <c r="W175" s="165"/>
      <c r="X175" s="174"/>
      <c r="Y175" s="165"/>
      <c r="Z175" s="174"/>
      <c r="AA175" s="165"/>
      <c r="AB175" s="132"/>
    </row>
    <row r="176" spans="1:28" ht="15">
      <c r="A176" s="132"/>
      <c r="B176" s="132" t="s">
        <v>47</v>
      </c>
      <c r="C176" s="312">
        <f>C140+1</f>
        <v>10</v>
      </c>
      <c r="D176" s="177"/>
      <c r="E176" s="162" t="s">
        <v>159</v>
      </c>
      <c r="F176" s="162"/>
      <c r="G176" s="18"/>
      <c r="H176" s="18"/>
      <c r="I176" s="163">
        <f>SUM(I177:I179)</f>
        <v>0</v>
      </c>
      <c r="J176" s="163">
        <f>SUM(J177:J179)</f>
        <v>0</v>
      </c>
      <c r="K176" s="164">
        <f ca="1" t="shared" si="22"/>
        <v>0</v>
      </c>
      <c r="L176" s="163">
        <f>SUM(L177:L179)</f>
        <v>0</v>
      </c>
      <c r="M176" s="163">
        <f>SUM(M177:M179)</f>
        <v>0</v>
      </c>
      <c r="N176" s="163">
        <f>J176+L176-M176</f>
        <v>0</v>
      </c>
      <c r="O176" s="164">
        <f ca="1" t="shared" si="23"/>
        <v>0</v>
      </c>
      <c r="P176" s="163">
        <f>SUM(P177:P179)</f>
        <v>0</v>
      </c>
      <c r="Q176" s="165">
        <f ca="1" t="shared" si="24"/>
        <v>0</v>
      </c>
      <c r="R176" s="132"/>
      <c r="S176" s="166">
        <f t="shared" si="30"/>
        <v>0</v>
      </c>
      <c r="T176" s="165">
        <f t="shared" si="29"/>
        <v>0</v>
      </c>
      <c r="U176" s="132"/>
      <c r="V176" s="166">
        <f>SUM(V177:V179)</f>
        <v>0</v>
      </c>
      <c r="W176" s="165">
        <f aca="true" t="shared" si="36" ref="W176:W211">_xlfn.IFERROR(V176/$V$224,0)</f>
        <v>0</v>
      </c>
      <c r="X176" s="167">
        <f>SUM(X177:X179)</f>
        <v>0</v>
      </c>
      <c r="Y176" s="165">
        <f aca="true" t="shared" si="37" ref="Y176:Y211">_xlfn.IFERROR(X176/$X$224,0)</f>
        <v>0</v>
      </c>
      <c r="Z176" s="167">
        <f>SUM(Z177:Z179)</f>
        <v>0</v>
      </c>
      <c r="AA176" s="165">
        <f aca="true" t="shared" si="38" ref="AA176:AA211">_xlfn.IFERROR(Z176/$Z$224,0)</f>
        <v>0</v>
      </c>
      <c r="AB176" s="132"/>
    </row>
    <row r="177" spans="1:28" ht="15">
      <c r="A177" s="132"/>
      <c r="B177" s="132"/>
      <c r="C177" s="318"/>
      <c r="D177" s="181" t="str">
        <f>C176&amp;".1"</f>
        <v>10.1</v>
      </c>
      <c r="E177" s="171" t="s">
        <v>160</v>
      </c>
      <c r="G177" s="170"/>
      <c r="H177" s="170"/>
      <c r="I177" s="172">
        <v>0</v>
      </c>
      <c r="J177" s="172">
        <v>0</v>
      </c>
      <c r="K177" s="164">
        <f ca="1" t="shared" si="22"/>
        <v>0</v>
      </c>
      <c r="L177" s="172">
        <v>0</v>
      </c>
      <c r="M177" s="172">
        <v>0</v>
      </c>
      <c r="N177" s="341">
        <f t="shared" si="28"/>
        <v>0</v>
      </c>
      <c r="O177" s="164">
        <f ca="1" t="shared" si="23"/>
        <v>0</v>
      </c>
      <c r="P177" s="172">
        <v>0</v>
      </c>
      <c r="Q177" s="165">
        <f ca="1" t="shared" si="24"/>
        <v>0</v>
      </c>
      <c r="R177" s="132"/>
      <c r="S177" s="166">
        <f t="shared" si="30"/>
        <v>0</v>
      </c>
      <c r="T177" s="165">
        <f t="shared" si="29"/>
        <v>0</v>
      </c>
      <c r="U177" s="132"/>
      <c r="V177" s="173">
        <v>0</v>
      </c>
      <c r="W177" s="165">
        <f t="shared" si="36"/>
        <v>0</v>
      </c>
      <c r="X177" s="174">
        <v>0</v>
      </c>
      <c r="Y177" s="165">
        <f t="shared" si="37"/>
        <v>0</v>
      </c>
      <c r="Z177" s="174">
        <v>0</v>
      </c>
      <c r="AA177" s="165">
        <f t="shared" si="38"/>
        <v>0</v>
      </c>
      <c r="AB177" s="132"/>
    </row>
    <row r="178" spans="1:28" ht="15">
      <c r="A178" s="132"/>
      <c r="B178" s="132"/>
      <c r="C178" s="318"/>
      <c r="D178" s="181" t="str">
        <f>C176&amp;".2"</f>
        <v>10.2</v>
      </c>
      <c r="E178" s="171" t="s">
        <v>161</v>
      </c>
      <c r="G178" s="170"/>
      <c r="H178" s="170"/>
      <c r="I178" s="172">
        <v>0</v>
      </c>
      <c r="J178" s="172">
        <v>0</v>
      </c>
      <c r="K178" s="164">
        <f ca="1" t="shared" si="22"/>
        <v>0</v>
      </c>
      <c r="L178" s="172">
        <v>0</v>
      </c>
      <c r="M178" s="172">
        <v>0</v>
      </c>
      <c r="N178" s="341">
        <f t="shared" si="28"/>
        <v>0</v>
      </c>
      <c r="O178" s="164">
        <f ca="1" t="shared" si="23"/>
        <v>0</v>
      </c>
      <c r="P178" s="172">
        <v>0</v>
      </c>
      <c r="Q178" s="165">
        <f ca="1" t="shared" si="24"/>
        <v>0</v>
      </c>
      <c r="R178" s="132"/>
      <c r="S178" s="166">
        <f t="shared" si="30"/>
        <v>0</v>
      </c>
      <c r="T178" s="165">
        <f t="shared" si="29"/>
        <v>0</v>
      </c>
      <c r="U178" s="132"/>
      <c r="V178" s="173">
        <v>0</v>
      </c>
      <c r="W178" s="165">
        <f t="shared" si="36"/>
        <v>0</v>
      </c>
      <c r="X178" s="174">
        <v>0</v>
      </c>
      <c r="Y178" s="165">
        <f t="shared" si="37"/>
        <v>0</v>
      </c>
      <c r="Z178" s="174">
        <v>0</v>
      </c>
      <c r="AA178" s="165">
        <f t="shared" si="38"/>
        <v>0</v>
      </c>
      <c r="AB178" s="132"/>
    </row>
    <row r="179" spans="1:28" ht="15">
      <c r="A179" s="132"/>
      <c r="B179" s="132"/>
      <c r="C179" s="318"/>
      <c r="D179" s="181" t="str">
        <f>C176&amp;".3"</f>
        <v>10.3</v>
      </c>
      <c r="E179" s="171" t="s">
        <v>162</v>
      </c>
      <c r="G179" s="170"/>
      <c r="H179" s="170"/>
      <c r="I179" s="172">
        <v>0</v>
      </c>
      <c r="J179" s="172">
        <v>0</v>
      </c>
      <c r="K179" s="164">
        <f ca="1" t="shared" si="22"/>
        <v>0</v>
      </c>
      <c r="L179" s="172">
        <v>0</v>
      </c>
      <c r="M179" s="172">
        <v>0</v>
      </c>
      <c r="N179" s="341">
        <f t="shared" si="28"/>
        <v>0</v>
      </c>
      <c r="O179" s="164">
        <f ca="1" t="shared" si="23"/>
        <v>0</v>
      </c>
      <c r="P179" s="172">
        <v>0</v>
      </c>
      <c r="Q179" s="165">
        <f ca="1" t="shared" si="24"/>
        <v>0</v>
      </c>
      <c r="R179" s="132"/>
      <c r="S179" s="166">
        <f t="shared" si="30"/>
        <v>0</v>
      </c>
      <c r="T179" s="165">
        <f t="shared" si="29"/>
        <v>0</v>
      </c>
      <c r="U179" s="132"/>
      <c r="V179" s="173">
        <v>0</v>
      </c>
      <c r="W179" s="165">
        <f t="shared" si="36"/>
        <v>0</v>
      </c>
      <c r="X179" s="174">
        <v>0</v>
      </c>
      <c r="Y179" s="165">
        <f t="shared" si="37"/>
        <v>0</v>
      </c>
      <c r="Z179" s="174">
        <v>0</v>
      </c>
      <c r="AA179" s="165">
        <f t="shared" si="38"/>
        <v>0</v>
      </c>
      <c r="AB179" s="132"/>
    </row>
    <row r="180" spans="1:28" ht="15">
      <c r="A180" s="132"/>
      <c r="B180" s="132" t="s">
        <v>47</v>
      </c>
      <c r="C180" s="312">
        <f>C176+1</f>
        <v>11</v>
      </c>
      <c r="D180" s="177"/>
      <c r="E180" s="18" t="s">
        <v>163</v>
      </c>
      <c r="F180" s="162"/>
      <c r="G180" s="18"/>
      <c r="H180" s="18"/>
      <c r="I180" s="178">
        <v>0</v>
      </c>
      <c r="J180" s="178">
        <v>0</v>
      </c>
      <c r="K180" s="164">
        <f ca="1" t="shared" si="22"/>
        <v>0</v>
      </c>
      <c r="L180" s="178">
        <v>0</v>
      </c>
      <c r="M180" s="178">
        <v>0</v>
      </c>
      <c r="N180" s="163">
        <f t="shared" si="28"/>
        <v>0</v>
      </c>
      <c r="O180" s="164">
        <f ca="1" t="shared" si="23"/>
        <v>0</v>
      </c>
      <c r="P180" s="178">
        <v>0</v>
      </c>
      <c r="Q180" s="165">
        <f ca="1" t="shared" si="24"/>
        <v>0</v>
      </c>
      <c r="R180" s="132"/>
      <c r="S180" s="166">
        <f t="shared" si="30"/>
        <v>0</v>
      </c>
      <c r="T180" s="165">
        <f t="shared" si="29"/>
        <v>0</v>
      </c>
      <c r="U180" s="132"/>
      <c r="V180" s="183" t="e">
        <f>SEGFUND!#REF!</f>
        <v>#REF!</v>
      </c>
      <c r="W180" s="165">
        <f t="shared" si="36"/>
        <v>0</v>
      </c>
      <c r="X180" s="183" t="e">
        <f>SEGFUND!#REF!</f>
        <v>#REF!</v>
      </c>
      <c r="Y180" s="165">
        <f t="shared" si="37"/>
        <v>0</v>
      </c>
      <c r="Z180" s="184" t="e">
        <f>SEGFUND!#REF!</f>
        <v>#REF!</v>
      </c>
      <c r="AA180" s="165">
        <f t="shared" si="38"/>
        <v>0</v>
      </c>
      <c r="AB180" s="132"/>
    </row>
    <row r="181" spans="1:28" ht="15">
      <c r="A181" s="132"/>
      <c r="B181" s="132" t="s">
        <v>47</v>
      </c>
      <c r="C181" s="312">
        <f>C180+1</f>
        <v>12</v>
      </c>
      <c r="D181" s="177"/>
      <c r="E181" s="18" t="s">
        <v>164</v>
      </c>
      <c r="F181" s="162"/>
      <c r="G181" s="18"/>
      <c r="H181" s="18"/>
      <c r="I181" s="163">
        <f>SUM(I182:I196)</f>
        <v>0</v>
      </c>
      <c r="J181" s="163">
        <f>SUM(J182:J196)</f>
        <v>0</v>
      </c>
      <c r="K181" s="164">
        <f ca="1" t="shared" si="22"/>
        <v>0</v>
      </c>
      <c r="L181" s="163">
        <f>SUM(L182:L196)</f>
        <v>0</v>
      </c>
      <c r="M181" s="163">
        <f>SUM(M182:M196)</f>
        <v>0</v>
      </c>
      <c r="N181" s="163">
        <f t="shared" si="28"/>
        <v>0</v>
      </c>
      <c r="O181" s="164">
        <f ca="1" t="shared" si="23"/>
        <v>0</v>
      </c>
      <c r="P181" s="163">
        <f>SUM(P182:P196)</f>
        <v>0</v>
      </c>
      <c r="Q181" s="165">
        <f ca="1" t="shared" si="24"/>
        <v>0</v>
      </c>
      <c r="R181" s="132"/>
      <c r="S181" s="166">
        <f t="shared" si="30"/>
        <v>0</v>
      </c>
      <c r="T181" s="165">
        <f t="shared" si="29"/>
        <v>0</v>
      </c>
      <c r="U181" s="132"/>
      <c r="V181" s="166">
        <f>SUM(V182:V196)</f>
        <v>0</v>
      </c>
      <c r="W181" s="165">
        <f t="shared" si="36"/>
        <v>0</v>
      </c>
      <c r="X181" s="167">
        <f>SUM(X182:X196)</f>
        <v>0</v>
      </c>
      <c r="Y181" s="165">
        <f t="shared" si="37"/>
        <v>0</v>
      </c>
      <c r="Z181" s="167">
        <f>SUM(Z182:Z196)</f>
        <v>0</v>
      </c>
      <c r="AA181" s="165">
        <f t="shared" si="38"/>
        <v>0</v>
      </c>
      <c r="AB181" s="132"/>
    </row>
    <row r="182" spans="1:28" ht="15">
      <c r="A182" s="132"/>
      <c r="B182" s="132"/>
      <c r="C182" s="318"/>
      <c r="D182" s="181" t="str">
        <f>C181&amp;".1"</f>
        <v>12.1</v>
      </c>
      <c r="E182" s="170"/>
      <c r="F182" s="171" t="s">
        <v>165</v>
      </c>
      <c r="G182" s="171"/>
      <c r="H182" s="171"/>
      <c r="I182" s="172">
        <v>0</v>
      </c>
      <c r="J182" s="172">
        <v>0</v>
      </c>
      <c r="K182" s="164">
        <f ca="1" t="shared" si="22"/>
        <v>0</v>
      </c>
      <c r="L182" s="172">
        <v>0</v>
      </c>
      <c r="M182" s="172">
        <v>0</v>
      </c>
      <c r="N182" s="341">
        <f t="shared" si="28"/>
        <v>0</v>
      </c>
      <c r="O182" s="164">
        <f ca="1" t="shared" si="23"/>
        <v>0</v>
      </c>
      <c r="P182" s="172">
        <v>0</v>
      </c>
      <c r="Q182" s="165">
        <f ca="1" t="shared" si="24"/>
        <v>0</v>
      </c>
      <c r="R182" s="132"/>
      <c r="S182" s="166">
        <f t="shared" si="30"/>
        <v>0</v>
      </c>
      <c r="T182" s="165">
        <f t="shared" si="29"/>
        <v>0</v>
      </c>
      <c r="U182" s="132"/>
      <c r="V182" s="173">
        <v>0</v>
      </c>
      <c r="W182" s="165">
        <f t="shared" si="36"/>
        <v>0</v>
      </c>
      <c r="X182" s="174">
        <v>0</v>
      </c>
      <c r="Y182" s="165">
        <f t="shared" si="37"/>
        <v>0</v>
      </c>
      <c r="Z182" s="174">
        <v>0</v>
      </c>
      <c r="AA182" s="165">
        <f t="shared" si="38"/>
        <v>0</v>
      </c>
      <c r="AB182" s="132"/>
    </row>
    <row r="183" spans="1:28" ht="15">
      <c r="A183" s="132"/>
      <c r="B183" s="132"/>
      <c r="C183" s="318"/>
      <c r="D183" s="181" t="str">
        <f>C181&amp;".2"</f>
        <v>12.2</v>
      </c>
      <c r="E183" s="170"/>
      <c r="F183" s="171" t="s">
        <v>166</v>
      </c>
      <c r="G183" s="171"/>
      <c r="H183" s="171"/>
      <c r="I183" s="172">
        <v>0</v>
      </c>
      <c r="J183" s="172">
        <v>0</v>
      </c>
      <c r="K183" s="164">
        <f ca="1" t="shared" si="22"/>
        <v>0</v>
      </c>
      <c r="L183" s="172">
        <v>0</v>
      </c>
      <c r="M183" s="172">
        <v>0</v>
      </c>
      <c r="N183" s="341">
        <f t="shared" si="28"/>
        <v>0</v>
      </c>
      <c r="O183" s="164">
        <f ca="1" t="shared" si="23"/>
        <v>0</v>
      </c>
      <c r="P183" s="172">
        <v>0</v>
      </c>
      <c r="Q183" s="165">
        <f ca="1" t="shared" si="24"/>
        <v>0</v>
      </c>
      <c r="R183" s="132"/>
      <c r="S183" s="166">
        <f t="shared" si="30"/>
        <v>0</v>
      </c>
      <c r="T183" s="165">
        <f t="shared" si="29"/>
        <v>0</v>
      </c>
      <c r="U183" s="132"/>
      <c r="V183" s="173">
        <v>0</v>
      </c>
      <c r="W183" s="165">
        <f t="shared" si="36"/>
        <v>0</v>
      </c>
      <c r="X183" s="174">
        <v>0</v>
      </c>
      <c r="Y183" s="165">
        <f t="shared" si="37"/>
        <v>0</v>
      </c>
      <c r="Z183" s="174">
        <v>0</v>
      </c>
      <c r="AA183" s="165">
        <f t="shared" si="38"/>
        <v>0</v>
      </c>
      <c r="AB183" s="132"/>
    </row>
    <row r="184" spans="1:28" ht="15">
      <c r="A184" s="132"/>
      <c r="B184" s="132"/>
      <c r="C184" s="318"/>
      <c r="D184" s="181"/>
      <c r="E184" s="170" t="str">
        <f>D183&amp;".1"</f>
        <v>12.2.1</v>
      </c>
      <c r="F184" s="171"/>
      <c r="G184" s="171" t="s">
        <v>167</v>
      </c>
      <c r="H184" s="171"/>
      <c r="I184" s="172">
        <v>0</v>
      </c>
      <c r="J184" s="172">
        <v>0</v>
      </c>
      <c r="K184" s="164">
        <f ca="1" t="shared" si="22"/>
        <v>0</v>
      </c>
      <c r="L184" s="172">
        <v>0</v>
      </c>
      <c r="M184" s="172">
        <v>0</v>
      </c>
      <c r="N184" s="341">
        <f t="shared" si="28"/>
        <v>0</v>
      </c>
      <c r="O184" s="164">
        <f ca="1" t="shared" si="23"/>
        <v>0</v>
      </c>
      <c r="P184" s="172">
        <v>0</v>
      </c>
      <c r="Q184" s="165">
        <f ca="1" t="shared" si="24"/>
        <v>0</v>
      </c>
      <c r="R184" s="132"/>
      <c r="S184" s="166">
        <f t="shared" si="30"/>
        <v>0</v>
      </c>
      <c r="T184" s="165">
        <f t="shared" si="29"/>
        <v>0</v>
      </c>
      <c r="U184" s="132"/>
      <c r="V184" s="173">
        <v>0</v>
      </c>
      <c r="W184" s="165">
        <f t="shared" si="36"/>
        <v>0</v>
      </c>
      <c r="X184" s="174">
        <v>0</v>
      </c>
      <c r="Y184" s="165">
        <f t="shared" si="37"/>
        <v>0</v>
      </c>
      <c r="Z184" s="174">
        <v>0</v>
      </c>
      <c r="AA184" s="165">
        <f t="shared" si="38"/>
        <v>0</v>
      </c>
      <c r="AB184" s="132"/>
    </row>
    <row r="185" spans="1:28" ht="15">
      <c r="A185" s="132"/>
      <c r="B185" s="132"/>
      <c r="C185" s="318"/>
      <c r="D185" s="181" t="str">
        <f>C181&amp;".3"</f>
        <v>12.3</v>
      </c>
      <c r="E185" s="170"/>
      <c r="F185" s="171" t="s">
        <v>168</v>
      </c>
      <c r="G185" s="171"/>
      <c r="H185" s="171"/>
      <c r="I185" s="172">
        <v>0</v>
      </c>
      <c r="J185" s="172">
        <v>0</v>
      </c>
      <c r="K185" s="164">
        <f ca="1" t="shared" si="22"/>
        <v>0</v>
      </c>
      <c r="L185" s="172">
        <v>0</v>
      </c>
      <c r="M185" s="172">
        <v>0</v>
      </c>
      <c r="N185" s="341">
        <f t="shared" si="28"/>
        <v>0</v>
      </c>
      <c r="O185" s="164">
        <f ca="1" t="shared" si="23"/>
        <v>0</v>
      </c>
      <c r="P185" s="172">
        <v>0</v>
      </c>
      <c r="Q185" s="165">
        <f ca="1" t="shared" si="24"/>
        <v>0</v>
      </c>
      <c r="R185" s="132"/>
      <c r="S185" s="166">
        <f t="shared" si="30"/>
        <v>0</v>
      </c>
      <c r="T185" s="165">
        <f t="shared" si="29"/>
        <v>0</v>
      </c>
      <c r="U185" s="132"/>
      <c r="V185" s="173">
        <v>0</v>
      </c>
      <c r="W185" s="165">
        <f t="shared" si="36"/>
        <v>0</v>
      </c>
      <c r="X185" s="174">
        <v>0</v>
      </c>
      <c r="Y185" s="165">
        <f t="shared" si="37"/>
        <v>0</v>
      </c>
      <c r="Z185" s="174">
        <v>0</v>
      </c>
      <c r="AA185" s="165">
        <f t="shared" si="38"/>
        <v>0</v>
      </c>
      <c r="AB185" s="132"/>
    </row>
    <row r="186" spans="1:28" ht="15">
      <c r="A186" s="132"/>
      <c r="B186" s="132"/>
      <c r="C186" s="318"/>
      <c r="D186" s="181"/>
      <c r="E186" s="170" t="str">
        <f>D185&amp;".1"</f>
        <v>12.3.1</v>
      </c>
      <c r="F186" s="171"/>
      <c r="G186" s="171" t="s">
        <v>169</v>
      </c>
      <c r="H186" s="171"/>
      <c r="I186" s="172">
        <v>0</v>
      </c>
      <c r="J186" s="172">
        <v>0</v>
      </c>
      <c r="K186" s="164">
        <f ca="1" t="shared" si="22"/>
        <v>0</v>
      </c>
      <c r="L186" s="172">
        <v>0</v>
      </c>
      <c r="M186" s="172">
        <v>0</v>
      </c>
      <c r="N186" s="341">
        <f t="shared" si="28"/>
        <v>0</v>
      </c>
      <c r="O186" s="164">
        <f ca="1" t="shared" si="23"/>
        <v>0</v>
      </c>
      <c r="P186" s="172">
        <v>0</v>
      </c>
      <c r="Q186" s="165">
        <f ca="1" t="shared" si="24"/>
        <v>0</v>
      </c>
      <c r="R186" s="132"/>
      <c r="S186" s="166">
        <f t="shared" si="30"/>
        <v>0</v>
      </c>
      <c r="T186" s="165">
        <f t="shared" si="29"/>
        <v>0</v>
      </c>
      <c r="U186" s="132"/>
      <c r="V186" s="173">
        <v>0</v>
      </c>
      <c r="W186" s="165">
        <f t="shared" si="36"/>
        <v>0</v>
      </c>
      <c r="X186" s="174">
        <v>0</v>
      </c>
      <c r="Y186" s="165">
        <f t="shared" si="37"/>
        <v>0</v>
      </c>
      <c r="Z186" s="174">
        <v>0</v>
      </c>
      <c r="AA186" s="165">
        <f t="shared" si="38"/>
        <v>0</v>
      </c>
      <c r="AB186" s="132"/>
    </row>
    <row r="187" spans="1:28" ht="15">
      <c r="A187" s="132"/>
      <c r="B187" s="132"/>
      <c r="C187" s="318"/>
      <c r="D187" s="181" t="str">
        <f>C181&amp;".4"</f>
        <v>12.4</v>
      </c>
      <c r="E187" s="170"/>
      <c r="F187" s="171" t="s">
        <v>170</v>
      </c>
      <c r="G187" s="171"/>
      <c r="H187" s="171"/>
      <c r="I187" s="172">
        <v>0</v>
      </c>
      <c r="J187" s="172">
        <v>0</v>
      </c>
      <c r="K187" s="164">
        <f ca="1" t="shared" si="22"/>
        <v>0</v>
      </c>
      <c r="L187" s="172">
        <v>0</v>
      </c>
      <c r="M187" s="172">
        <v>0</v>
      </c>
      <c r="N187" s="341">
        <f t="shared" si="28"/>
        <v>0</v>
      </c>
      <c r="O187" s="164">
        <f ca="1" t="shared" si="23"/>
        <v>0</v>
      </c>
      <c r="P187" s="172">
        <v>0</v>
      </c>
      <c r="Q187" s="165">
        <f ca="1" t="shared" si="24"/>
        <v>0</v>
      </c>
      <c r="R187" s="132"/>
      <c r="S187" s="166">
        <f t="shared" si="30"/>
        <v>0</v>
      </c>
      <c r="T187" s="165">
        <f t="shared" si="29"/>
        <v>0</v>
      </c>
      <c r="U187" s="132"/>
      <c r="V187" s="173">
        <v>0</v>
      </c>
      <c r="W187" s="165">
        <f t="shared" si="36"/>
        <v>0</v>
      </c>
      <c r="X187" s="174">
        <v>0</v>
      </c>
      <c r="Y187" s="165">
        <f t="shared" si="37"/>
        <v>0</v>
      </c>
      <c r="Z187" s="174">
        <v>0</v>
      </c>
      <c r="AA187" s="165">
        <f t="shared" si="38"/>
        <v>0</v>
      </c>
      <c r="AB187" s="132"/>
    </row>
    <row r="188" spans="1:28" ht="15">
      <c r="A188" s="132"/>
      <c r="B188" s="132"/>
      <c r="C188" s="318"/>
      <c r="D188" s="181"/>
      <c r="E188" s="170" t="str">
        <f>D187&amp;".1"</f>
        <v>12.4.1</v>
      </c>
      <c r="F188" s="171"/>
      <c r="G188" s="171" t="s">
        <v>171</v>
      </c>
      <c r="H188" s="171"/>
      <c r="I188" s="172">
        <v>0</v>
      </c>
      <c r="J188" s="172">
        <v>0</v>
      </c>
      <c r="K188" s="164">
        <f ca="1" t="shared" si="22"/>
        <v>0</v>
      </c>
      <c r="L188" s="172">
        <v>0</v>
      </c>
      <c r="M188" s="172">
        <v>0</v>
      </c>
      <c r="N188" s="341">
        <f t="shared" si="28"/>
        <v>0</v>
      </c>
      <c r="O188" s="164">
        <f ca="1" t="shared" si="23"/>
        <v>0</v>
      </c>
      <c r="P188" s="172">
        <v>0</v>
      </c>
      <c r="Q188" s="165">
        <f ca="1" t="shared" si="24"/>
        <v>0</v>
      </c>
      <c r="R188" s="132"/>
      <c r="S188" s="166">
        <f t="shared" si="30"/>
        <v>0</v>
      </c>
      <c r="T188" s="165">
        <f t="shared" si="29"/>
        <v>0</v>
      </c>
      <c r="U188" s="132"/>
      <c r="V188" s="173">
        <v>0</v>
      </c>
      <c r="W188" s="165">
        <f t="shared" si="36"/>
        <v>0</v>
      </c>
      <c r="X188" s="174">
        <v>0</v>
      </c>
      <c r="Y188" s="165">
        <f t="shared" si="37"/>
        <v>0</v>
      </c>
      <c r="Z188" s="174">
        <v>0</v>
      </c>
      <c r="AA188" s="165">
        <f t="shared" si="38"/>
        <v>0</v>
      </c>
      <c r="AB188" s="132"/>
    </row>
    <row r="189" spans="1:28" ht="15">
      <c r="A189" s="132"/>
      <c r="B189" s="132"/>
      <c r="C189" s="318"/>
      <c r="D189" s="181" t="str">
        <f>C181&amp;".5"</f>
        <v>12.5</v>
      </c>
      <c r="E189" s="170"/>
      <c r="F189" s="171" t="s">
        <v>172</v>
      </c>
      <c r="G189" s="171"/>
      <c r="H189" s="171"/>
      <c r="I189" s="172">
        <v>0</v>
      </c>
      <c r="J189" s="172">
        <v>0</v>
      </c>
      <c r="K189" s="164">
        <f ca="1" t="shared" si="22"/>
        <v>0</v>
      </c>
      <c r="L189" s="172">
        <v>0</v>
      </c>
      <c r="M189" s="172">
        <v>0</v>
      </c>
      <c r="N189" s="341">
        <f t="shared" si="28"/>
        <v>0</v>
      </c>
      <c r="O189" s="164">
        <f ca="1" t="shared" si="23"/>
        <v>0</v>
      </c>
      <c r="P189" s="172">
        <v>0</v>
      </c>
      <c r="Q189" s="165">
        <f ca="1" t="shared" si="24"/>
        <v>0</v>
      </c>
      <c r="R189" s="132"/>
      <c r="S189" s="166">
        <f t="shared" si="30"/>
        <v>0</v>
      </c>
      <c r="T189" s="165">
        <f t="shared" si="29"/>
        <v>0</v>
      </c>
      <c r="U189" s="132"/>
      <c r="V189" s="173">
        <v>0</v>
      </c>
      <c r="W189" s="165">
        <f t="shared" si="36"/>
        <v>0</v>
      </c>
      <c r="X189" s="174">
        <v>0</v>
      </c>
      <c r="Y189" s="165">
        <f t="shared" si="37"/>
        <v>0</v>
      </c>
      <c r="Z189" s="174">
        <v>0</v>
      </c>
      <c r="AA189" s="165">
        <f t="shared" si="38"/>
        <v>0</v>
      </c>
      <c r="AB189" s="132"/>
    </row>
    <row r="190" spans="1:28" ht="15">
      <c r="A190" s="132"/>
      <c r="B190" s="132"/>
      <c r="C190" s="318"/>
      <c r="D190" s="181"/>
      <c r="E190" s="170" t="str">
        <f>D189&amp;".1"</f>
        <v>12.5.1</v>
      </c>
      <c r="F190" s="171"/>
      <c r="G190" s="171" t="s">
        <v>173</v>
      </c>
      <c r="H190" s="171"/>
      <c r="I190" s="172">
        <v>0</v>
      </c>
      <c r="J190" s="172">
        <v>0</v>
      </c>
      <c r="K190" s="164">
        <f ca="1" t="shared" si="22"/>
        <v>0</v>
      </c>
      <c r="L190" s="172">
        <v>0</v>
      </c>
      <c r="M190" s="172">
        <v>0</v>
      </c>
      <c r="N190" s="341">
        <f t="shared" si="28"/>
        <v>0</v>
      </c>
      <c r="O190" s="164">
        <f ca="1" t="shared" si="23"/>
        <v>0</v>
      </c>
      <c r="P190" s="172">
        <v>0</v>
      </c>
      <c r="Q190" s="165">
        <f ca="1" t="shared" si="24"/>
        <v>0</v>
      </c>
      <c r="R190" s="132"/>
      <c r="S190" s="166">
        <f t="shared" si="30"/>
        <v>0</v>
      </c>
      <c r="T190" s="165">
        <f t="shared" si="29"/>
        <v>0</v>
      </c>
      <c r="U190" s="132"/>
      <c r="V190" s="173">
        <v>0</v>
      </c>
      <c r="W190" s="165">
        <f t="shared" si="36"/>
        <v>0</v>
      </c>
      <c r="X190" s="174">
        <v>0</v>
      </c>
      <c r="Y190" s="165">
        <f t="shared" si="37"/>
        <v>0</v>
      </c>
      <c r="Z190" s="174">
        <v>0</v>
      </c>
      <c r="AA190" s="165">
        <f t="shared" si="38"/>
        <v>0</v>
      </c>
      <c r="AB190" s="132"/>
    </row>
    <row r="191" spans="1:28" ht="15">
      <c r="A191" s="132"/>
      <c r="B191" s="132"/>
      <c r="C191" s="318"/>
      <c r="D191" s="181" t="str">
        <f>C181&amp;".6"</f>
        <v>12.6</v>
      </c>
      <c r="E191" s="170"/>
      <c r="F191" s="171" t="s">
        <v>174</v>
      </c>
      <c r="G191" s="171"/>
      <c r="H191" s="171"/>
      <c r="I191" s="172">
        <v>0</v>
      </c>
      <c r="J191" s="172">
        <v>0</v>
      </c>
      <c r="K191" s="164">
        <f ca="1" t="shared" si="22"/>
        <v>0</v>
      </c>
      <c r="L191" s="172">
        <v>0</v>
      </c>
      <c r="M191" s="172">
        <v>0</v>
      </c>
      <c r="N191" s="341">
        <f t="shared" si="28"/>
        <v>0</v>
      </c>
      <c r="O191" s="164">
        <f ca="1" t="shared" si="23"/>
        <v>0</v>
      </c>
      <c r="P191" s="172">
        <v>0</v>
      </c>
      <c r="Q191" s="165">
        <f ca="1" t="shared" si="24"/>
        <v>0</v>
      </c>
      <c r="R191" s="132"/>
      <c r="S191" s="166">
        <f t="shared" si="30"/>
        <v>0</v>
      </c>
      <c r="T191" s="165">
        <f t="shared" si="29"/>
        <v>0</v>
      </c>
      <c r="U191" s="132"/>
      <c r="V191" s="173">
        <v>0</v>
      </c>
      <c r="W191" s="165">
        <f t="shared" si="36"/>
        <v>0</v>
      </c>
      <c r="X191" s="174">
        <v>0</v>
      </c>
      <c r="Y191" s="165">
        <f t="shared" si="37"/>
        <v>0</v>
      </c>
      <c r="Z191" s="174">
        <v>0</v>
      </c>
      <c r="AA191" s="165">
        <f t="shared" si="38"/>
        <v>0</v>
      </c>
      <c r="AB191" s="132"/>
    </row>
    <row r="192" spans="1:28" ht="15">
      <c r="A192" s="132"/>
      <c r="B192" s="132"/>
      <c r="C192" s="318"/>
      <c r="D192" s="181"/>
      <c r="E192" s="170" t="str">
        <f>D191&amp;".1"</f>
        <v>12.6.1</v>
      </c>
      <c r="F192" s="171"/>
      <c r="G192" s="171" t="s">
        <v>175</v>
      </c>
      <c r="H192" s="171"/>
      <c r="I192" s="172">
        <v>0</v>
      </c>
      <c r="J192" s="172">
        <v>0</v>
      </c>
      <c r="K192" s="164">
        <f ca="1" t="shared" si="22"/>
        <v>0</v>
      </c>
      <c r="L192" s="172">
        <v>0</v>
      </c>
      <c r="M192" s="172">
        <v>0</v>
      </c>
      <c r="N192" s="341">
        <f t="shared" si="28"/>
        <v>0</v>
      </c>
      <c r="O192" s="164">
        <f ca="1" t="shared" si="23"/>
        <v>0</v>
      </c>
      <c r="P192" s="172">
        <v>0</v>
      </c>
      <c r="Q192" s="165">
        <f ca="1" t="shared" si="24"/>
        <v>0</v>
      </c>
      <c r="R192" s="132"/>
      <c r="S192" s="166">
        <f t="shared" si="30"/>
        <v>0</v>
      </c>
      <c r="T192" s="165">
        <f t="shared" si="29"/>
        <v>0</v>
      </c>
      <c r="U192" s="132"/>
      <c r="V192" s="173">
        <v>0</v>
      </c>
      <c r="W192" s="165">
        <f t="shared" si="36"/>
        <v>0</v>
      </c>
      <c r="X192" s="174">
        <v>0</v>
      </c>
      <c r="Y192" s="165">
        <f t="shared" si="37"/>
        <v>0</v>
      </c>
      <c r="Z192" s="174">
        <v>0</v>
      </c>
      <c r="AA192" s="165">
        <f t="shared" si="38"/>
        <v>0</v>
      </c>
      <c r="AB192" s="132"/>
    </row>
    <row r="193" spans="1:28" ht="15">
      <c r="A193" s="132"/>
      <c r="B193" s="132"/>
      <c r="C193" s="318"/>
      <c r="D193" s="181" t="str">
        <f>C181&amp;".7"</f>
        <v>12.7</v>
      </c>
      <c r="E193" s="170"/>
      <c r="F193" s="171" t="s">
        <v>176</v>
      </c>
      <c r="G193" s="171"/>
      <c r="H193" s="171"/>
      <c r="I193" s="172">
        <v>0</v>
      </c>
      <c r="J193" s="172">
        <v>0</v>
      </c>
      <c r="K193" s="164">
        <f ca="1" t="shared" si="22"/>
        <v>0</v>
      </c>
      <c r="L193" s="172">
        <v>0</v>
      </c>
      <c r="M193" s="172">
        <v>0</v>
      </c>
      <c r="N193" s="341">
        <f t="shared" si="28"/>
        <v>0</v>
      </c>
      <c r="O193" s="164">
        <f ca="1" t="shared" si="23"/>
        <v>0</v>
      </c>
      <c r="P193" s="172">
        <v>0</v>
      </c>
      <c r="Q193" s="165">
        <f ca="1" t="shared" si="24"/>
        <v>0</v>
      </c>
      <c r="R193" s="132"/>
      <c r="S193" s="166">
        <f t="shared" si="30"/>
        <v>0</v>
      </c>
      <c r="T193" s="165">
        <f t="shared" si="29"/>
        <v>0</v>
      </c>
      <c r="U193" s="132"/>
      <c r="V193" s="173">
        <v>0</v>
      </c>
      <c r="W193" s="165">
        <f t="shared" si="36"/>
        <v>0</v>
      </c>
      <c r="X193" s="174">
        <v>0</v>
      </c>
      <c r="Y193" s="165">
        <f t="shared" si="37"/>
        <v>0</v>
      </c>
      <c r="Z193" s="174">
        <v>0</v>
      </c>
      <c r="AA193" s="165">
        <f t="shared" si="38"/>
        <v>0</v>
      </c>
      <c r="AB193" s="132"/>
    </row>
    <row r="194" spans="1:28" ht="15">
      <c r="A194" s="132"/>
      <c r="B194" s="132"/>
      <c r="C194" s="318"/>
      <c r="D194" s="181"/>
      <c r="E194" s="170" t="str">
        <f>D193&amp;".1"</f>
        <v>12.7.1</v>
      </c>
      <c r="F194" s="171"/>
      <c r="G194" s="171" t="s">
        <v>177</v>
      </c>
      <c r="H194" s="171"/>
      <c r="I194" s="172">
        <v>0</v>
      </c>
      <c r="J194" s="172">
        <v>0</v>
      </c>
      <c r="K194" s="164">
        <f ca="1" t="shared" si="22"/>
        <v>0</v>
      </c>
      <c r="L194" s="172">
        <v>0</v>
      </c>
      <c r="M194" s="172">
        <v>0</v>
      </c>
      <c r="N194" s="341">
        <f t="shared" si="28"/>
        <v>0</v>
      </c>
      <c r="O194" s="164">
        <f ca="1" t="shared" si="23"/>
        <v>0</v>
      </c>
      <c r="P194" s="172">
        <v>0</v>
      </c>
      <c r="Q194" s="165">
        <f ca="1" t="shared" si="24"/>
        <v>0</v>
      </c>
      <c r="R194" s="132"/>
      <c r="S194" s="166">
        <f t="shared" si="30"/>
        <v>0</v>
      </c>
      <c r="T194" s="165">
        <f t="shared" si="29"/>
        <v>0</v>
      </c>
      <c r="U194" s="132"/>
      <c r="V194" s="173">
        <v>0</v>
      </c>
      <c r="W194" s="165">
        <f t="shared" si="36"/>
        <v>0</v>
      </c>
      <c r="X194" s="174">
        <v>0</v>
      </c>
      <c r="Y194" s="165">
        <f t="shared" si="37"/>
        <v>0</v>
      </c>
      <c r="Z194" s="174">
        <v>0</v>
      </c>
      <c r="AA194" s="165">
        <f t="shared" si="38"/>
        <v>0</v>
      </c>
      <c r="AB194" s="132"/>
    </row>
    <row r="195" spans="1:28" ht="15">
      <c r="A195" s="132"/>
      <c r="B195" s="132"/>
      <c r="C195" s="318"/>
      <c r="D195" s="182" t="str">
        <f>C181&amp;".8"</f>
        <v>12.8</v>
      </c>
      <c r="E195" s="170"/>
      <c r="F195" s="171" t="s">
        <v>178</v>
      </c>
      <c r="G195" s="171"/>
      <c r="H195" s="171"/>
      <c r="I195" s="172">
        <v>0</v>
      </c>
      <c r="J195" s="172">
        <v>0</v>
      </c>
      <c r="K195" s="164">
        <f ca="1" t="shared" si="22"/>
        <v>0</v>
      </c>
      <c r="L195" s="172">
        <v>0</v>
      </c>
      <c r="M195" s="172">
        <v>0</v>
      </c>
      <c r="N195" s="341">
        <f t="shared" si="28"/>
        <v>0</v>
      </c>
      <c r="O195" s="164">
        <f ca="1" t="shared" si="23"/>
        <v>0</v>
      </c>
      <c r="P195" s="172">
        <v>0</v>
      </c>
      <c r="Q195" s="165">
        <f ca="1" t="shared" si="24"/>
        <v>0</v>
      </c>
      <c r="R195" s="132"/>
      <c r="S195" s="166">
        <f t="shared" si="30"/>
        <v>0</v>
      </c>
      <c r="T195" s="165">
        <f t="shared" si="29"/>
        <v>0</v>
      </c>
      <c r="U195" s="132"/>
      <c r="V195" s="173">
        <v>0</v>
      </c>
      <c r="W195" s="165">
        <f t="shared" si="36"/>
        <v>0</v>
      </c>
      <c r="X195" s="174">
        <v>0</v>
      </c>
      <c r="Y195" s="165">
        <f t="shared" si="37"/>
        <v>0</v>
      </c>
      <c r="Z195" s="174">
        <v>0</v>
      </c>
      <c r="AA195" s="165">
        <f t="shared" si="38"/>
        <v>0</v>
      </c>
      <c r="AB195" s="132"/>
    </row>
    <row r="196" spans="1:28" ht="15">
      <c r="A196" s="132"/>
      <c r="B196" s="132"/>
      <c r="C196" s="318"/>
      <c r="D196" s="182" t="str">
        <f>C181&amp;".9"</f>
        <v>12.9</v>
      </c>
      <c r="E196" s="170"/>
      <c r="F196" s="171" t="s">
        <v>179</v>
      </c>
      <c r="G196" s="171"/>
      <c r="H196" s="171"/>
      <c r="I196" s="172">
        <v>0</v>
      </c>
      <c r="J196" s="172">
        <v>0</v>
      </c>
      <c r="K196" s="164">
        <f ca="1" t="shared" si="22"/>
        <v>0</v>
      </c>
      <c r="L196" s="172">
        <v>0</v>
      </c>
      <c r="M196" s="172">
        <v>0</v>
      </c>
      <c r="N196" s="341">
        <f t="shared" si="28"/>
        <v>0</v>
      </c>
      <c r="O196" s="164">
        <f ca="1" t="shared" si="23"/>
        <v>0</v>
      </c>
      <c r="P196" s="172">
        <v>0</v>
      </c>
      <c r="Q196" s="165">
        <f ca="1" t="shared" si="24"/>
        <v>0</v>
      </c>
      <c r="R196" s="132"/>
      <c r="S196" s="166">
        <f aca="true" t="shared" si="39" ref="S196:S223">N196-P196</f>
        <v>0</v>
      </c>
      <c r="T196" s="165">
        <f t="shared" si="29"/>
        <v>0</v>
      </c>
      <c r="U196" s="132"/>
      <c r="V196" s="173">
        <v>0</v>
      </c>
      <c r="W196" s="165">
        <f t="shared" si="36"/>
        <v>0</v>
      </c>
      <c r="X196" s="174">
        <v>0</v>
      </c>
      <c r="Y196" s="165">
        <f t="shared" si="37"/>
        <v>0</v>
      </c>
      <c r="Z196" s="174">
        <v>0</v>
      </c>
      <c r="AA196" s="165">
        <f t="shared" si="38"/>
        <v>0</v>
      </c>
      <c r="AB196" s="132"/>
    </row>
    <row r="197" spans="1:28" ht="15">
      <c r="A197" s="132"/>
      <c r="B197" s="132" t="s">
        <v>47</v>
      </c>
      <c r="C197" s="312">
        <f>C181+1</f>
        <v>13</v>
      </c>
      <c r="D197" s="177"/>
      <c r="E197" s="162" t="s">
        <v>180</v>
      </c>
      <c r="F197" s="162"/>
      <c r="G197" s="18"/>
      <c r="H197" s="18"/>
      <c r="I197" s="163">
        <f>SUM(I198:I205)</f>
        <v>0</v>
      </c>
      <c r="J197" s="163">
        <f>SUM(J198:J205)</f>
        <v>0</v>
      </c>
      <c r="K197" s="164">
        <f ca="1" t="shared" si="22"/>
        <v>0</v>
      </c>
      <c r="L197" s="163">
        <f>SUM(L198:L205)</f>
        <v>0</v>
      </c>
      <c r="M197" s="163">
        <f>SUM(M198:M205)</f>
        <v>0</v>
      </c>
      <c r="N197" s="163">
        <f t="shared" si="28"/>
        <v>0</v>
      </c>
      <c r="O197" s="164">
        <f ca="1" t="shared" si="23"/>
        <v>0</v>
      </c>
      <c r="P197" s="163">
        <f>SUM(P198:P205)</f>
        <v>0</v>
      </c>
      <c r="Q197" s="165">
        <f ca="1" t="shared" si="24"/>
        <v>0</v>
      </c>
      <c r="R197" s="132"/>
      <c r="S197" s="166">
        <f t="shared" si="39"/>
        <v>0</v>
      </c>
      <c r="T197" s="165">
        <f t="shared" si="29"/>
        <v>0</v>
      </c>
      <c r="U197" s="132"/>
      <c r="V197" s="166">
        <f>SUM(V198:V205)</f>
        <v>0</v>
      </c>
      <c r="W197" s="165">
        <f t="shared" si="36"/>
        <v>0</v>
      </c>
      <c r="X197" s="167">
        <f>SUM(X198:X205)</f>
        <v>0</v>
      </c>
      <c r="Y197" s="165">
        <f t="shared" si="37"/>
        <v>0</v>
      </c>
      <c r="Z197" s="167">
        <f>SUM(Z198:Z205)</f>
        <v>0</v>
      </c>
      <c r="AA197" s="165">
        <f t="shared" si="38"/>
        <v>0</v>
      </c>
      <c r="AB197" s="132"/>
    </row>
    <row r="198" spans="1:28" ht="15">
      <c r="A198" s="132"/>
      <c r="B198" s="132"/>
      <c r="C198" s="318"/>
      <c r="D198" s="181" t="str">
        <f>$C$197&amp;".1"</f>
        <v>13.1</v>
      </c>
      <c r="E198" s="170"/>
      <c r="F198" s="171" t="s">
        <v>165</v>
      </c>
      <c r="G198" s="170"/>
      <c r="H198" s="170"/>
      <c r="I198" s="172">
        <v>0</v>
      </c>
      <c r="J198" s="172">
        <v>0</v>
      </c>
      <c r="K198" s="164">
        <f ca="1" t="shared" si="22"/>
        <v>0</v>
      </c>
      <c r="L198" s="172">
        <v>0</v>
      </c>
      <c r="M198" s="172">
        <v>0</v>
      </c>
      <c r="N198" s="341">
        <f t="shared" si="28"/>
        <v>0</v>
      </c>
      <c r="O198" s="164">
        <f ca="1" t="shared" si="23"/>
        <v>0</v>
      </c>
      <c r="P198" s="172">
        <v>0</v>
      </c>
      <c r="Q198" s="165">
        <f ca="1" t="shared" si="24"/>
        <v>0</v>
      </c>
      <c r="R198" s="132"/>
      <c r="S198" s="166">
        <f t="shared" si="39"/>
        <v>0</v>
      </c>
      <c r="T198" s="165">
        <f t="shared" si="29"/>
        <v>0</v>
      </c>
      <c r="U198" s="132"/>
      <c r="V198" s="173">
        <v>0</v>
      </c>
      <c r="W198" s="165">
        <f t="shared" si="36"/>
        <v>0</v>
      </c>
      <c r="X198" s="174">
        <v>0</v>
      </c>
      <c r="Y198" s="165">
        <f t="shared" si="37"/>
        <v>0</v>
      </c>
      <c r="Z198" s="174">
        <v>0</v>
      </c>
      <c r="AA198" s="165">
        <f t="shared" si="38"/>
        <v>0</v>
      </c>
      <c r="AB198" s="132"/>
    </row>
    <row r="199" spans="1:28" ht="15">
      <c r="A199" s="132"/>
      <c r="B199" s="132"/>
      <c r="C199" s="318"/>
      <c r="D199" s="181" t="str">
        <f>$C$197&amp;".2"</f>
        <v>13.2</v>
      </c>
      <c r="E199" s="170"/>
      <c r="F199" s="171" t="s">
        <v>166</v>
      </c>
      <c r="G199" s="170"/>
      <c r="H199" s="170"/>
      <c r="I199" s="172">
        <v>0</v>
      </c>
      <c r="J199" s="172">
        <v>0</v>
      </c>
      <c r="K199" s="164">
        <f ca="1" t="shared" si="22"/>
        <v>0</v>
      </c>
      <c r="L199" s="172">
        <v>0</v>
      </c>
      <c r="M199" s="172">
        <v>0</v>
      </c>
      <c r="N199" s="341">
        <f t="shared" si="28"/>
        <v>0</v>
      </c>
      <c r="O199" s="164">
        <f ca="1" t="shared" si="23"/>
        <v>0</v>
      </c>
      <c r="P199" s="172">
        <v>0</v>
      </c>
      <c r="Q199" s="165">
        <f ca="1" t="shared" si="24"/>
        <v>0</v>
      </c>
      <c r="R199" s="132"/>
      <c r="S199" s="166">
        <f t="shared" si="39"/>
        <v>0</v>
      </c>
      <c r="T199" s="165">
        <f t="shared" si="29"/>
        <v>0</v>
      </c>
      <c r="U199" s="132"/>
      <c r="V199" s="173">
        <v>0</v>
      </c>
      <c r="W199" s="165">
        <f t="shared" si="36"/>
        <v>0</v>
      </c>
      <c r="X199" s="174">
        <v>0</v>
      </c>
      <c r="Y199" s="165">
        <f t="shared" si="37"/>
        <v>0</v>
      </c>
      <c r="Z199" s="174">
        <v>0</v>
      </c>
      <c r="AA199" s="165">
        <f t="shared" si="38"/>
        <v>0</v>
      </c>
      <c r="AB199" s="132"/>
    </row>
    <row r="200" spans="1:28" ht="15">
      <c r="A200" s="132"/>
      <c r="B200" s="132"/>
      <c r="C200" s="318"/>
      <c r="D200" s="181"/>
      <c r="E200" s="170" t="str">
        <f>D199&amp;".1"</f>
        <v>13.2.1</v>
      </c>
      <c r="F200" s="171"/>
      <c r="G200" s="171" t="s">
        <v>167</v>
      </c>
      <c r="H200" s="171"/>
      <c r="I200" s="172">
        <v>0</v>
      </c>
      <c r="J200" s="172">
        <v>0</v>
      </c>
      <c r="K200" s="164">
        <f ca="1" t="shared" si="22"/>
        <v>0</v>
      </c>
      <c r="L200" s="172">
        <v>0</v>
      </c>
      <c r="M200" s="172">
        <v>0</v>
      </c>
      <c r="N200" s="341">
        <f t="shared" si="28"/>
        <v>0</v>
      </c>
      <c r="O200" s="164">
        <f ca="1" t="shared" si="23"/>
        <v>0</v>
      </c>
      <c r="P200" s="172">
        <v>0</v>
      </c>
      <c r="Q200" s="165">
        <f ca="1" t="shared" si="24"/>
        <v>0</v>
      </c>
      <c r="R200" s="132"/>
      <c r="S200" s="166">
        <f t="shared" si="39"/>
        <v>0</v>
      </c>
      <c r="T200" s="165">
        <f t="shared" si="29"/>
        <v>0</v>
      </c>
      <c r="U200" s="132"/>
      <c r="V200" s="173">
        <v>0</v>
      </c>
      <c r="W200" s="165">
        <f t="shared" si="36"/>
        <v>0</v>
      </c>
      <c r="X200" s="174">
        <v>0</v>
      </c>
      <c r="Y200" s="165">
        <f t="shared" si="37"/>
        <v>0</v>
      </c>
      <c r="Z200" s="174">
        <v>0</v>
      </c>
      <c r="AA200" s="165">
        <f t="shared" si="38"/>
        <v>0</v>
      </c>
      <c r="AB200" s="132"/>
    </row>
    <row r="201" spans="1:28" ht="15">
      <c r="A201" s="132"/>
      <c r="B201" s="132"/>
      <c r="C201" s="318"/>
      <c r="D201" s="181" t="str">
        <f>C197&amp;".3"</f>
        <v>13.3</v>
      </c>
      <c r="E201" s="170"/>
      <c r="F201" s="170" t="s">
        <v>178</v>
      </c>
      <c r="G201" s="170"/>
      <c r="H201" s="170"/>
      <c r="I201" s="172">
        <v>0</v>
      </c>
      <c r="J201" s="172">
        <v>0</v>
      </c>
      <c r="K201" s="164">
        <f ca="1" t="shared" si="22"/>
        <v>0</v>
      </c>
      <c r="L201" s="172">
        <v>0</v>
      </c>
      <c r="M201" s="172">
        <v>0</v>
      </c>
      <c r="N201" s="341">
        <f aca="true" t="shared" si="40" ref="N201:N223">J201+L201-M201</f>
        <v>0</v>
      </c>
      <c r="O201" s="164">
        <f ca="1" t="shared" si="23"/>
        <v>0</v>
      </c>
      <c r="P201" s="172">
        <v>0</v>
      </c>
      <c r="Q201" s="165">
        <f ca="1" t="shared" si="24"/>
        <v>0</v>
      </c>
      <c r="R201" s="132"/>
      <c r="S201" s="166">
        <f t="shared" si="39"/>
        <v>0</v>
      </c>
      <c r="T201" s="165">
        <f t="shared" si="29"/>
        <v>0</v>
      </c>
      <c r="U201" s="132"/>
      <c r="V201" s="173">
        <v>0</v>
      </c>
      <c r="W201" s="165">
        <f t="shared" si="36"/>
        <v>0</v>
      </c>
      <c r="X201" s="174">
        <v>0</v>
      </c>
      <c r="Y201" s="165">
        <f t="shared" si="37"/>
        <v>0</v>
      </c>
      <c r="Z201" s="174">
        <v>0</v>
      </c>
      <c r="AA201" s="165">
        <f t="shared" si="38"/>
        <v>0</v>
      </c>
      <c r="AB201" s="132"/>
    </row>
    <row r="202" spans="1:28" ht="15">
      <c r="A202" s="132"/>
      <c r="B202" s="132"/>
      <c r="C202" s="318"/>
      <c r="D202" s="181" t="str">
        <f>C197&amp;".4"</f>
        <v>13.4</v>
      </c>
      <c r="E202" s="170"/>
      <c r="F202" s="171" t="s">
        <v>181</v>
      </c>
      <c r="G202" s="170"/>
      <c r="H202" s="170"/>
      <c r="I202" s="172">
        <v>0</v>
      </c>
      <c r="J202" s="172">
        <v>0</v>
      </c>
      <c r="K202" s="164">
        <f ca="1" t="shared" si="22"/>
        <v>0</v>
      </c>
      <c r="L202" s="172">
        <v>0</v>
      </c>
      <c r="M202" s="172">
        <v>0</v>
      </c>
      <c r="N202" s="341">
        <f t="shared" si="40"/>
        <v>0</v>
      </c>
      <c r="O202" s="164">
        <f ca="1" t="shared" si="23"/>
        <v>0</v>
      </c>
      <c r="P202" s="172">
        <v>0</v>
      </c>
      <c r="Q202" s="165">
        <f ca="1" t="shared" si="24"/>
        <v>0</v>
      </c>
      <c r="R202" s="132"/>
      <c r="S202" s="166">
        <f t="shared" si="39"/>
        <v>0</v>
      </c>
      <c r="T202" s="165">
        <f aca="true" t="shared" si="41" ref="T202:T223">_xlfn.IFERROR(S202/P202,0)</f>
        <v>0</v>
      </c>
      <c r="U202" s="132"/>
      <c r="V202" s="173">
        <v>0</v>
      </c>
      <c r="W202" s="165">
        <f t="shared" si="36"/>
        <v>0</v>
      </c>
      <c r="X202" s="174">
        <v>0</v>
      </c>
      <c r="Y202" s="165">
        <f t="shared" si="37"/>
        <v>0</v>
      </c>
      <c r="Z202" s="174">
        <v>0</v>
      </c>
      <c r="AA202" s="165">
        <f t="shared" si="38"/>
        <v>0</v>
      </c>
      <c r="AB202" s="132"/>
    </row>
    <row r="203" spans="1:28" ht="15">
      <c r="A203" s="132"/>
      <c r="B203" s="132"/>
      <c r="C203" s="318"/>
      <c r="D203" s="181" t="str">
        <f>C197&amp;".5"</f>
        <v>13.5</v>
      </c>
      <c r="E203" s="170"/>
      <c r="F203" s="171" t="s">
        <v>182</v>
      </c>
      <c r="G203" s="170"/>
      <c r="H203" s="170"/>
      <c r="I203" s="172">
        <v>0</v>
      </c>
      <c r="J203" s="172">
        <v>0</v>
      </c>
      <c r="K203" s="164">
        <f aca="true" t="shared" si="42" ref="K203:K224">_xlfn.IFERROR(J203/$J$224,0)</f>
        <v>0</v>
      </c>
      <c r="L203" s="172">
        <v>0</v>
      </c>
      <c r="M203" s="172">
        <v>0</v>
      </c>
      <c r="N203" s="341">
        <f t="shared" si="40"/>
        <v>0</v>
      </c>
      <c r="O203" s="164">
        <f aca="true" t="shared" si="43" ref="O203:O223">_xlfn.IFERROR(N203/$N$224,0)</f>
        <v>0</v>
      </c>
      <c r="P203" s="172">
        <v>0</v>
      </c>
      <c r="Q203" s="165">
        <f aca="true" t="shared" si="44" ref="Q203:Q223">_xlfn.IFERROR(P203/$P$224,0)</f>
        <v>0</v>
      </c>
      <c r="R203" s="132"/>
      <c r="S203" s="166">
        <f t="shared" si="39"/>
        <v>0</v>
      </c>
      <c r="T203" s="165">
        <f t="shared" si="41"/>
        <v>0</v>
      </c>
      <c r="U203" s="132"/>
      <c r="V203" s="173">
        <v>0</v>
      </c>
      <c r="W203" s="165">
        <f t="shared" si="36"/>
        <v>0</v>
      </c>
      <c r="X203" s="174">
        <v>0</v>
      </c>
      <c r="Y203" s="165">
        <f t="shared" si="37"/>
        <v>0</v>
      </c>
      <c r="Z203" s="174">
        <v>0</v>
      </c>
      <c r="AA203" s="165">
        <f t="shared" si="38"/>
        <v>0</v>
      </c>
      <c r="AB203" s="132"/>
    </row>
    <row r="204" spans="1:28" ht="15">
      <c r="A204" s="132"/>
      <c r="B204" s="132"/>
      <c r="C204" s="318"/>
      <c r="D204" s="181" t="str">
        <f>C197&amp;".6"</f>
        <v>13.6</v>
      </c>
      <c r="E204" s="170"/>
      <c r="F204" s="171" t="s">
        <v>183</v>
      </c>
      <c r="G204" s="170"/>
      <c r="H204" s="170"/>
      <c r="I204" s="172">
        <v>0</v>
      </c>
      <c r="J204" s="172">
        <v>0</v>
      </c>
      <c r="K204" s="164">
        <f ca="1" t="shared" si="42"/>
        <v>0</v>
      </c>
      <c r="L204" s="172">
        <v>0</v>
      </c>
      <c r="M204" s="172">
        <v>0</v>
      </c>
      <c r="N204" s="341">
        <f t="shared" si="40"/>
        <v>0</v>
      </c>
      <c r="O204" s="164">
        <f ca="1" t="shared" si="43"/>
        <v>0</v>
      </c>
      <c r="P204" s="172">
        <v>0</v>
      </c>
      <c r="Q204" s="165">
        <f ca="1" t="shared" si="44"/>
        <v>0</v>
      </c>
      <c r="R204" s="132"/>
      <c r="S204" s="166">
        <f t="shared" si="39"/>
        <v>0</v>
      </c>
      <c r="T204" s="165">
        <f t="shared" si="41"/>
        <v>0</v>
      </c>
      <c r="U204" s="132"/>
      <c r="V204" s="173">
        <v>0</v>
      </c>
      <c r="W204" s="165">
        <f t="shared" si="36"/>
        <v>0</v>
      </c>
      <c r="X204" s="174">
        <v>0</v>
      </c>
      <c r="Y204" s="165">
        <f t="shared" si="37"/>
        <v>0</v>
      </c>
      <c r="Z204" s="174">
        <v>0</v>
      </c>
      <c r="AA204" s="165">
        <f t="shared" si="38"/>
        <v>0</v>
      </c>
      <c r="AB204" s="132"/>
    </row>
    <row r="205" spans="1:28" ht="15">
      <c r="A205" s="132"/>
      <c r="B205" s="132"/>
      <c r="C205" s="318"/>
      <c r="D205" s="181" t="str">
        <f>C197&amp;".7"</f>
        <v>13.7</v>
      </c>
      <c r="E205" s="170"/>
      <c r="F205" s="171" t="s">
        <v>179</v>
      </c>
      <c r="G205" s="170"/>
      <c r="H205" s="170"/>
      <c r="I205" s="172">
        <v>0</v>
      </c>
      <c r="J205" s="172">
        <v>0</v>
      </c>
      <c r="K205" s="164">
        <f ca="1" t="shared" si="42"/>
        <v>0</v>
      </c>
      <c r="L205" s="172">
        <v>0</v>
      </c>
      <c r="M205" s="172">
        <v>0</v>
      </c>
      <c r="N205" s="341">
        <f t="shared" si="40"/>
        <v>0</v>
      </c>
      <c r="O205" s="164">
        <f ca="1" t="shared" si="43"/>
        <v>0</v>
      </c>
      <c r="P205" s="172">
        <v>0</v>
      </c>
      <c r="Q205" s="165">
        <f ca="1" t="shared" si="44"/>
        <v>0</v>
      </c>
      <c r="R205" s="132"/>
      <c r="S205" s="166">
        <f t="shared" si="39"/>
        <v>0</v>
      </c>
      <c r="T205" s="165">
        <f t="shared" si="41"/>
        <v>0</v>
      </c>
      <c r="U205" s="132"/>
      <c r="V205" s="173">
        <v>0</v>
      </c>
      <c r="W205" s="165">
        <f t="shared" si="36"/>
        <v>0</v>
      </c>
      <c r="X205" s="174">
        <v>0</v>
      </c>
      <c r="Y205" s="165">
        <f t="shared" si="37"/>
        <v>0</v>
      </c>
      <c r="Z205" s="174">
        <v>0</v>
      </c>
      <c r="AA205" s="165">
        <f t="shared" si="38"/>
        <v>0</v>
      </c>
      <c r="AB205" s="132"/>
    </row>
    <row r="206" spans="1:28" ht="15">
      <c r="A206" s="132"/>
      <c r="B206" s="132" t="s">
        <v>47</v>
      </c>
      <c r="C206" s="312">
        <f>+C197+1</f>
        <v>14</v>
      </c>
      <c r="D206" s="177"/>
      <c r="E206" s="162" t="s">
        <v>184</v>
      </c>
      <c r="F206" s="162"/>
      <c r="G206" s="18"/>
      <c r="H206" s="18"/>
      <c r="I206" s="163">
        <f>SUM(I207:I211)</f>
        <v>0</v>
      </c>
      <c r="J206" s="163">
        <f>SUM(J207:J211)</f>
        <v>0</v>
      </c>
      <c r="K206" s="164">
        <f ca="1" t="shared" si="42"/>
        <v>0</v>
      </c>
      <c r="L206" s="163">
        <f>SUM(L207:L211)</f>
        <v>0</v>
      </c>
      <c r="M206" s="163">
        <f>SUM(M207:M211)</f>
        <v>0</v>
      </c>
      <c r="N206" s="163">
        <f t="shared" si="40"/>
        <v>0</v>
      </c>
      <c r="O206" s="164">
        <f ca="1" t="shared" si="43"/>
        <v>0</v>
      </c>
      <c r="P206" s="163">
        <f>SUM(P207:P211)</f>
        <v>0</v>
      </c>
      <c r="Q206" s="165">
        <f ca="1" t="shared" si="44"/>
        <v>0</v>
      </c>
      <c r="R206" s="132"/>
      <c r="S206" s="166">
        <f t="shared" si="39"/>
        <v>0</v>
      </c>
      <c r="T206" s="165">
        <f t="shared" si="41"/>
        <v>0</v>
      </c>
      <c r="U206" s="132"/>
      <c r="V206" s="166">
        <f>SUM(V207:V211)</f>
        <v>0</v>
      </c>
      <c r="W206" s="165">
        <f t="shared" si="36"/>
        <v>0</v>
      </c>
      <c r="X206" s="167">
        <f>SUM(X207:X211)</f>
        <v>0</v>
      </c>
      <c r="Y206" s="165">
        <f t="shared" si="37"/>
        <v>0</v>
      </c>
      <c r="Z206" s="167">
        <f>SUM(Z207:Z211)</f>
        <v>0</v>
      </c>
      <c r="AA206" s="165">
        <f t="shared" si="38"/>
        <v>0</v>
      </c>
      <c r="AB206" s="132"/>
    </row>
    <row r="207" spans="1:28" ht="15">
      <c r="A207" s="132"/>
      <c r="B207" s="132"/>
      <c r="C207" s="318"/>
      <c r="D207" s="181" t="str">
        <f>$C$206&amp;".1"</f>
        <v>14.1</v>
      </c>
      <c r="E207" s="170"/>
      <c r="F207" s="171" t="s">
        <v>185</v>
      </c>
      <c r="G207" s="170"/>
      <c r="H207" s="170"/>
      <c r="I207" s="172">
        <v>0</v>
      </c>
      <c r="J207" s="172">
        <v>0</v>
      </c>
      <c r="K207" s="164">
        <f ca="1" t="shared" si="42"/>
        <v>0</v>
      </c>
      <c r="L207" s="172">
        <v>0</v>
      </c>
      <c r="M207" s="172">
        <v>0</v>
      </c>
      <c r="N207" s="341">
        <f t="shared" si="40"/>
        <v>0</v>
      </c>
      <c r="O207" s="164">
        <f ca="1" t="shared" si="43"/>
        <v>0</v>
      </c>
      <c r="P207" s="172">
        <v>0</v>
      </c>
      <c r="Q207" s="165">
        <f ca="1" t="shared" si="44"/>
        <v>0</v>
      </c>
      <c r="R207" s="132"/>
      <c r="S207" s="166">
        <f t="shared" si="39"/>
        <v>0</v>
      </c>
      <c r="T207" s="165">
        <f t="shared" si="41"/>
        <v>0</v>
      </c>
      <c r="U207" s="132"/>
      <c r="V207" s="173">
        <v>0</v>
      </c>
      <c r="W207" s="165">
        <f t="shared" si="36"/>
        <v>0</v>
      </c>
      <c r="X207" s="174">
        <v>0</v>
      </c>
      <c r="Y207" s="165">
        <f t="shared" si="37"/>
        <v>0</v>
      </c>
      <c r="Z207" s="174">
        <v>0</v>
      </c>
      <c r="AA207" s="165">
        <f t="shared" si="38"/>
        <v>0</v>
      </c>
      <c r="AB207" s="132"/>
    </row>
    <row r="208" spans="1:28" ht="15">
      <c r="A208" s="132"/>
      <c r="B208" s="132"/>
      <c r="C208" s="318"/>
      <c r="D208" s="181"/>
      <c r="E208" s="170" t="str">
        <f>D207&amp;".1"</f>
        <v>14.1.1</v>
      </c>
      <c r="F208" s="171"/>
      <c r="G208" s="171" t="s">
        <v>186</v>
      </c>
      <c r="H208" s="171"/>
      <c r="I208" s="172">
        <v>0</v>
      </c>
      <c r="J208" s="172">
        <v>0</v>
      </c>
      <c r="K208" s="164">
        <f ca="1" t="shared" si="42"/>
        <v>0</v>
      </c>
      <c r="L208" s="172">
        <v>0</v>
      </c>
      <c r="M208" s="172">
        <v>0</v>
      </c>
      <c r="N208" s="341">
        <f t="shared" si="40"/>
        <v>0</v>
      </c>
      <c r="O208" s="164">
        <f ca="1" t="shared" si="43"/>
        <v>0</v>
      </c>
      <c r="P208" s="172">
        <v>0</v>
      </c>
      <c r="Q208" s="165">
        <f ca="1" t="shared" si="44"/>
        <v>0</v>
      </c>
      <c r="R208" s="132"/>
      <c r="S208" s="166">
        <f t="shared" si="39"/>
        <v>0</v>
      </c>
      <c r="T208" s="165">
        <f t="shared" si="41"/>
        <v>0</v>
      </c>
      <c r="U208" s="132"/>
      <c r="V208" s="173">
        <v>0</v>
      </c>
      <c r="W208" s="165">
        <f t="shared" si="36"/>
        <v>0</v>
      </c>
      <c r="X208" s="174">
        <v>0</v>
      </c>
      <c r="Y208" s="165">
        <f t="shared" si="37"/>
        <v>0</v>
      </c>
      <c r="Z208" s="174">
        <v>0</v>
      </c>
      <c r="AA208" s="165">
        <f t="shared" si="38"/>
        <v>0</v>
      </c>
      <c r="AB208" s="132"/>
    </row>
    <row r="209" spans="1:28" ht="15">
      <c r="A209" s="132"/>
      <c r="B209" s="132"/>
      <c r="C209" s="318"/>
      <c r="D209" s="181"/>
      <c r="E209" s="170" t="str">
        <f>D207&amp;".2"</f>
        <v>14.1.2</v>
      </c>
      <c r="F209" s="171"/>
      <c r="G209" s="171" t="s">
        <v>187</v>
      </c>
      <c r="H209" s="171"/>
      <c r="I209" s="172">
        <v>0</v>
      </c>
      <c r="J209" s="172">
        <v>0</v>
      </c>
      <c r="K209" s="164">
        <f ca="1" t="shared" si="42"/>
        <v>0</v>
      </c>
      <c r="L209" s="172">
        <v>0</v>
      </c>
      <c r="M209" s="172">
        <v>0</v>
      </c>
      <c r="N209" s="341">
        <f t="shared" si="40"/>
        <v>0</v>
      </c>
      <c r="O209" s="164">
        <f ca="1" t="shared" si="43"/>
        <v>0</v>
      </c>
      <c r="P209" s="172">
        <v>0</v>
      </c>
      <c r="Q209" s="165">
        <f ca="1" t="shared" si="44"/>
        <v>0</v>
      </c>
      <c r="R209" s="132"/>
      <c r="S209" s="166">
        <f t="shared" si="39"/>
        <v>0</v>
      </c>
      <c r="T209" s="165">
        <f t="shared" si="41"/>
        <v>0</v>
      </c>
      <c r="U209" s="132"/>
      <c r="V209" s="173">
        <v>0</v>
      </c>
      <c r="W209" s="165">
        <f t="shared" si="36"/>
        <v>0</v>
      </c>
      <c r="X209" s="174">
        <v>0</v>
      </c>
      <c r="Y209" s="165">
        <f t="shared" si="37"/>
        <v>0</v>
      </c>
      <c r="Z209" s="174">
        <v>0</v>
      </c>
      <c r="AA209" s="165">
        <f t="shared" si="38"/>
        <v>0</v>
      </c>
      <c r="AB209" s="132"/>
    </row>
    <row r="210" spans="1:28" ht="15">
      <c r="A210" s="132"/>
      <c r="B210" s="132"/>
      <c r="C210" s="318"/>
      <c r="D210" s="181" t="str">
        <f>$C$206&amp;".2"</f>
        <v>14.2</v>
      </c>
      <c r="E210" s="170"/>
      <c r="F210" s="171" t="s">
        <v>188</v>
      </c>
      <c r="G210" s="170"/>
      <c r="H210" s="170"/>
      <c r="I210" s="172">
        <v>0</v>
      </c>
      <c r="J210" s="172">
        <v>0</v>
      </c>
      <c r="K210" s="164">
        <f ca="1" t="shared" si="42"/>
        <v>0</v>
      </c>
      <c r="L210" s="172">
        <v>0</v>
      </c>
      <c r="M210" s="172">
        <v>0</v>
      </c>
      <c r="N210" s="341">
        <f t="shared" si="40"/>
        <v>0</v>
      </c>
      <c r="O210" s="164">
        <f ca="1" t="shared" si="43"/>
        <v>0</v>
      </c>
      <c r="P210" s="172">
        <v>0</v>
      </c>
      <c r="Q210" s="165">
        <f ca="1" t="shared" si="44"/>
        <v>0</v>
      </c>
      <c r="R210" s="132"/>
      <c r="S210" s="166">
        <f t="shared" si="39"/>
        <v>0</v>
      </c>
      <c r="T210" s="165">
        <f t="shared" si="41"/>
        <v>0</v>
      </c>
      <c r="U210" s="132"/>
      <c r="V210" s="173">
        <v>0</v>
      </c>
      <c r="W210" s="165">
        <f t="shared" si="36"/>
        <v>0</v>
      </c>
      <c r="X210" s="174">
        <v>0</v>
      </c>
      <c r="Y210" s="165">
        <f t="shared" si="37"/>
        <v>0</v>
      </c>
      <c r="Z210" s="174">
        <v>0</v>
      </c>
      <c r="AA210" s="165">
        <f t="shared" si="38"/>
        <v>0</v>
      </c>
      <c r="AB210" s="132"/>
    </row>
    <row r="211" spans="1:28" ht="15">
      <c r="A211" s="132"/>
      <c r="B211" s="132"/>
      <c r="C211" s="318"/>
      <c r="D211" s="181" t="str">
        <f>$C$206&amp;".3"</f>
        <v>14.3</v>
      </c>
      <c r="E211" s="170"/>
      <c r="F211" s="171" t="s">
        <v>189</v>
      </c>
      <c r="G211" s="171"/>
      <c r="H211" s="170"/>
      <c r="I211" s="172">
        <v>0</v>
      </c>
      <c r="J211" s="172">
        <v>0</v>
      </c>
      <c r="K211" s="164">
        <f ca="1" t="shared" si="42"/>
        <v>0</v>
      </c>
      <c r="L211" s="172">
        <v>0</v>
      </c>
      <c r="M211" s="172">
        <v>0</v>
      </c>
      <c r="N211" s="341">
        <f t="shared" si="40"/>
        <v>0</v>
      </c>
      <c r="O211" s="164">
        <f ca="1" t="shared" si="43"/>
        <v>0</v>
      </c>
      <c r="P211" s="172">
        <v>0</v>
      </c>
      <c r="Q211" s="165">
        <f ca="1" t="shared" si="44"/>
        <v>0</v>
      </c>
      <c r="R211" s="132"/>
      <c r="S211" s="166">
        <f t="shared" si="39"/>
        <v>0</v>
      </c>
      <c r="T211" s="165">
        <f t="shared" si="41"/>
        <v>0</v>
      </c>
      <c r="U211" s="132"/>
      <c r="V211" s="173">
        <v>0</v>
      </c>
      <c r="W211" s="165">
        <f t="shared" si="36"/>
        <v>0</v>
      </c>
      <c r="X211" s="174">
        <v>0</v>
      </c>
      <c r="Y211" s="165">
        <f t="shared" si="37"/>
        <v>0</v>
      </c>
      <c r="Z211" s="174">
        <v>0</v>
      </c>
      <c r="AA211" s="165">
        <f t="shared" si="38"/>
        <v>0</v>
      </c>
      <c r="AB211" s="132"/>
    </row>
    <row r="212" spans="1:28" ht="15">
      <c r="A212" s="132"/>
      <c r="B212" s="132"/>
      <c r="C212" s="318"/>
      <c r="D212" s="181"/>
      <c r="E212" s="170" t="s">
        <v>190</v>
      </c>
      <c r="F212" s="171"/>
      <c r="G212" s="171" t="s">
        <v>191</v>
      </c>
      <c r="H212" s="170"/>
      <c r="I212" s="172">
        <v>0</v>
      </c>
      <c r="J212" s="172">
        <v>0</v>
      </c>
      <c r="K212" s="164">
        <f ca="1" t="shared" si="42"/>
        <v>0</v>
      </c>
      <c r="L212" s="172">
        <v>0</v>
      </c>
      <c r="M212" s="172">
        <v>0</v>
      </c>
      <c r="N212" s="341">
        <f t="shared" si="40"/>
        <v>0</v>
      </c>
      <c r="O212" s="164">
        <f ca="1" t="shared" si="43"/>
        <v>0</v>
      </c>
      <c r="P212" s="172">
        <v>0</v>
      </c>
      <c r="Q212" s="165">
        <f ca="1" t="shared" si="44"/>
        <v>0</v>
      </c>
      <c r="R212" s="132"/>
      <c r="S212" s="166"/>
      <c r="T212" s="165">
        <f t="shared" si="41"/>
        <v>0</v>
      </c>
      <c r="U212" s="132"/>
      <c r="V212" s="173"/>
      <c r="W212" s="165"/>
      <c r="X212" s="174"/>
      <c r="Y212" s="165"/>
      <c r="Z212" s="174"/>
      <c r="AA212" s="165"/>
      <c r="AB212" s="132"/>
    </row>
    <row r="213" spans="1:28" ht="15">
      <c r="A213" s="132"/>
      <c r="B213" s="132"/>
      <c r="C213" s="318"/>
      <c r="D213" s="181"/>
      <c r="E213" s="170" t="s">
        <v>192</v>
      </c>
      <c r="F213" s="171"/>
      <c r="G213" s="171" t="s">
        <v>178</v>
      </c>
      <c r="H213" s="170"/>
      <c r="I213" s="172">
        <v>0</v>
      </c>
      <c r="J213" s="172">
        <v>0</v>
      </c>
      <c r="K213" s="164">
        <f ca="1" t="shared" si="42"/>
        <v>0</v>
      </c>
      <c r="L213" s="172">
        <v>0</v>
      </c>
      <c r="M213" s="172">
        <v>0</v>
      </c>
      <c r="N213" s="341">
        <f t="shared" si="40"/>
        <v>0</v>
      </c>
      <c r="O213" s="164">
        <f ca="1" t="shared" si="43"/>
        <v>0</v>
      </c>
      <c r="P213" s="172">
        <v>0</v>
      </c>
      <c r="Q213" s="165">
        <f ca="1" t="shared" si="44"/>
        <v>0</v>
      </c>
      <c r="R213" s="132"/>
      <c r="S213" s="166"/>
      <c r="T213" s="165">
        <f t="shared" si="41"/>
        <v>0</v>
      </c>
      <c r="U213" s="132"/>
      <c r="V213" s="173"/>
      <c r="W213" s="165"/>
      <c r="X213" s="174"/>
      <c r="Y213" s="165"/>
      <c r="Z213" s="174"/>
      <c r="AA213" s="165"/>
      <c r="AB213" s="132"/>
    </row>
    <row r="214" spans="1:28" ht="15">
      <c r="A214" s="132"/>
      <c r="B214" s="132" t="s">
        <v>47</v>
      </c>
      <c r="C214" s="312">
        <f>C206+1</f>
        <v>15</v>
      </c>
      <c r="D214" s="177"/>
      <c r="E214" s="241" t="s">
        <v>193</v>
      </c>
      <c r="F214" s="162"/>
      <c r="G214" s="18"/>
      <c r="H214" s="18"/>
      <c r="I214" s="178">
        <v>0</v>
      </c>
      <c r="J214" s="178">
        <v>0</v>
      </c>
      <c r="K214" s="164">
        <f ca="1" t="shared" si="42"/>
        <v>0</v>
      </c>
      <c r="L214" s="178">
        <v>0</v>
      </c>
      <c r="M214" s="178">
        <v>0</v>
      </c>
      <c r="N214" s="163">
        <f>J214+L214-M214</f>
        <v>0</v>
      </c>
      <c r="O214" s="164">
        <f ca="1" t="shared" si="43"/>
        <v>0</v>
      </c>
      <c r="P214" s="178">
        <v>0</v>
      </c>
      <c r="Q214" s="165">
        <f ca="1" t="shared" si="44"/>
        <v>0</v>
      </c>
      <c r="R214" s="132"/>
      <c r="S214" s="166">
        <f t="shared" si="39"/>
        <v>0</v>
      </c>
      <c r="T214" s="165">
        <f t="shared" si="41"/>
        <v>0</v>
      </c>
      <c r="U214" s="132"/>
      <c r="V214" s="183" t="e">
        <f>#REF!</f>
        <v>#REF!</v>
      </c>
      <c r="W214" s="165">
        <f>_xlfn.IFERROR(V214/$V$224,0)</f>
        <v>0</v>
      </c>
      <c r="X214" s="184" t="e">
        <f>#REF!</f>
        <v>#REF!</v>
      </c>
      <c r="Y214" s="165">
        <f>_xlfn.IFERROR(X214/$X$224,0)</f>
        <v>0</v>
      </c>
      <c r="Z214" s="184" t="e">
        <f>#REF!</f>
        <v>#REF!</v>
      </c>
      <c r="AA214" s="165">
        <f>_xlfn.IFERROR(Z214/$Z$224,0)</f>
        <v>0</v>
      </c>
      <c r="AB214" s="132"/>
    </row>
    <row r="215" spans="1:28" ht="15">
      <c r="A215" s="132"/>
      <c r="B215" s="132" t="s">
        <v>47</v>
      </c>
      <c r="C215" s="312">
        <f>C214+1</f>
        <v>16</v>
      </c>
      <c r="D215" s="177"/>
      <c r="E215" s="18" t="s">
        <v>194</v>
      </c>
      <c r="F215" s="162"/>
      <c r="G215" s="18"/>
      <c r="H215" s="18"/>
      <c r="I215" s="178">
        <v>0</v>
      </c>
      <c r="J215" s="178">
        <v>0</v>
      </c>
      <c r="K215" s="164">
        <f ca="1" t="shared" si="42"/>
        <v>0</v>
      </c>
      <c r="L215" s="178">
        <v>0</v>
      </c>
      <c r="M215" s="178">
        <v>0</v>
      </c>
      <c r="N215" s="163">
        <f t="shared" si="40"/>
        <v>0</v>
      </c>
      <c r="O215" s="164">
        <f ca="1" t="shared" si="43"/>
        <v>0</v>
      </c>
      <c r="P215" s="178">
        <v>0</v>
      </c>
      <c r="Q215" s="165">
        <f ca="1" t="shared" si="44"/>
        <v>0</v>
      </c>
      <c r="R215" s="132"/>
      <c r="S215" s="166">
        <f t="shared" si="39"/>
        <v>0</v>
      </c>
      <c r="T215" s="165">
        <f t="shared" si="41"/>
        <v>0</v>
      </c>
      <c r="U215" s="132"/>
      <c r="V215" s="173">
        <v>0</v>
      </c>
      <c r="W215" s="165">
        <f>_xlfn.IFERROR(V215/$V$224,0)</f>
        <v>0</v>
      </c>
      <c r="X215" s="174">
        <v>0</v>
      </c>
      <c r="Y215" s="165">
        <f>_xlfn.IFERROR(X215/$X$224,0)</f>
        <v>0</v>
      </c>
      <c r="Z215" s="174">
        <v>0</v>
      </c>
      <c r="AA215" s="165">
        <f>_xlfn.IFERROR(Z215/$Z$224,0)</f>
        <v>0</v>
      </c>
      <c r="AB215" s="132"/>
    </row>
    <row r="216" spans="1:28" ht="15">
      <c r="A216" s="132"/>
      <c r="B216" s="132" t="s">
        <v>47</v>
      </c>
      <c r="C216" s="312"/>
      <c r="D216" s="177">
        <f>C215+0.1</f>
        <v>16.1</v>
      </c>
      <c r="E216" s="310" t="s">
        <v>195</v>
      </c>
      <c r="F216" s="162"/>
      <c r="G216" s="18"/>
      <c r="H216" s="18"/>
      <c r="I216" s="178">
        <v>0</v>
      </c>
      <c r="J216" s="178">
        <v>0</v>
      </c>
      <c r="K216" s="164">
        <f ca="1" t="shared" si="42"/>
        <v>0</v>
      </c>
      <c r="L216" s="178">
        <v>0</v>
      </c>
      <c r="M216" s="178">
        <v>0</v>
      </c>
      <c r="N216" s="163">
        <f t="shared" si="40"/>
        <v>0</v>
      </c>
      <c r="O216" s="164">
        <f ca="1" t="shared" si="43"/>
        <v>0</v>
      </c>
      <c r="P216" s="178">
        <v>0</v>
      </c>
      <c r="Q216" s="165">
        <f ca="1" t="shared" si="44"/>
        <v>0</v>
      </c>
      <c r="R216" s="132"/>
      <c r="S216" s="166"/>
      <c r="T216" s="165">
        <f t="shared" si="41"/>
        <v>0</v>
      </c>
      <c r="U216" s="132"/>
      <c r="V216" s="173"/>
      <c r="W216" s="165"/>
      <c r="X216" s="174"/>
      <c r="Y216" s="165"/>
      <c r="Z216" s="174"/>
      <c r="AA216" s="165"/>
      <c r="AB216" s="132"/>
    </row>
    <row r="217" spans="1:28" ht="15">
      <c r="A217" s="132"/>
      <c r="B217" s="132" t="s">
        <v>47</v>
      </c>
      <c r="C217" s="312">
        <f>C215+1</f>
        <v>17</v>
      </c>
      <c r="D217" s="177"/>
      <c r="E217" s="18" t="s">
        <v>196</v>
      </c>
      <c r="F217" s="162"/>
      <c r="G217" s="18"/>
      <c r="H217" s="18"/>
      <c r="I217" s="178">
        <v>0</v>
      </c>
      <c r="J217" s="178">
        <v>0</v>
      </c>
      <c r="K217" s="164">
        <f ca="1" t="shared" si="42"/>
        <v>0</v>
      </c>
      <c r="L217" s="178">
        <v>0</v>
      </c>
      <c r="M217" s="178">
        <v>0</v>
      </c>
      <c r="N217" s="163">
        <f t="shared" si="40"/>
        <v>0</v>
      </c>
      <c r="O217" s="164">
        <f ca="1" t="shared" si="43"/>
        <v>0</v>
      </c>
      <c r="P217" s="178">
        <v>0</v>
      </c>
      <c r="Q217" s="165">
        <f ca="1" t="shared" si="44"/>
        <v>0</v>
      </c>
      <c r="R217" s="132"/>
      <c r="S217" s="166">
        <f t="shared" si="39"/>
        <v>0</v>
      </c>
      <c r="T217" s="165">
        <f t="shared" si="41"/>
        <v>0</v>
      </c>
      <c r="U217" s="132"/>
      <c r="V217" s="173">
        <v>0</v>
      </c>
      <c r="W217" s="165">
        <f aca="true" t="shared" si="45" ref="W217:W222">_xlfn.IFERROR(V217/$V$224,0)</f>
        <v>0</v>
      </c>
      <c r="X217" s="174">
        <v>0</v>
      </c>
      <c r="Y217" s="165">
        <f aca="true" t="shared" si="46" ref="Y217:Y222">_xlfn.IFERROR(X217/$X$224,0)</f>
        <v>0</v>
      </c>
      <c r="Z217" s="174">
        <v>0</v>
      </c>
      <c r="AA217" s="165">
        <f aca="true" t="shared" si="47" ref="AA217:AA224">_xlfn.IFERROR(Z217/$Z$224,0)</f>
        <v>0</v>
      </c>
      <c r="AB217" s="132"/>
    </row>
    <row r="218" spans="1:28" ht="15">
      <c r="A218" s="132"/>
      <c r="B218" s="132" t="s">
        <v>47</v>
      </c>
      <c r="C218" s="312">
        <f>C217+1</f>
        <v>18</v>
      </c>
      <c r="D218" s="177"/>
      <c r="E218" s="18" t="s">
        <v>197</v>
      </c>
      <c r="F218" s="162"/>
      <c r="G218" s="18"/>
      <c r="H218" s="18"/>
      <c r="I218" s="163">
        <f>SUM(I219:I221)</f>
        <v>0</v>
      </c>
      <c r="J218" s="163">
        <f>SUM(J219:J221)</f>
        <v>0</v>
      </c>
      <c r="K218" s="164">
        <f ca="1" t="shared" si="42"/>
        <v>0</v>
      </c>
      <c r="L218" s="163">
        <f>SUM(L219:L221)</f>
        <v>0</v>
      </c>
      <c r="M218" s="163">
        <f>SUM(M219:M221)</f>
        <v>0</v>
      </c>
      <c r="N218" s="163">
        <f t="shared" si="40"/>
        <v>0</v>
      </c>
      <c r="O218" s="164">
        <f ca="1" t="shared" si="43"/>
        <v>0</v>
      </c>
      <c r="P218" s="163">
        <f>SUM(P219:P221)</f>
        <v>0</v>
      </c>
      <c r="Q218" s="165">
        <f ca="1" t="shared" si="44"/>
        <v>0</v>
      </c>
      <c r="R218" s="132"/>
      <c r="S218" s="166">
        <f t="shared" si="39"/>
        <v>0</v>
      </c>
      <c r="T218" s="165">
        <f t="shared" si="41"/>
        <v>0</v>
      </c>
      <c r="U218" s="132"/>
      <c r="V218" s="166">
        <f>SUM(V219:V221)</f>
        <v>0</v>
      </c>
      <c r="W218" s="165">
        <f t="shared" si="45"/>
        <v>0</v>
      </c>
      <c r="X218" s="167">
        <f>SUM(X219:X221)</f>
        <v>0</v>
      </c>
      <c r="Y218" s="165">
        <f t="shared" si="46"/>
        <v>0</v>
      </c>
      <c r="Z218" s="167">
        <f>SUM(Z219:Z221)</f>
        <v>0</v>
      </c>
      <c r="AA218" s="165">
        <f t="shared" si="47"/>
        <v>0</v>
      </c>
      <c r="AB218" s="132"/>
    </row>
    <row r="219" spans="1:28" ht="15">
      <c r="A219" s="132"/>
      <c r="B219" s="132"/>
      <c r="C219" s="318"/>
      <c r="D219" s="181" t="str">
        <f>$C$218&amp;".1"</f>
        <v>18.1</v>
      </c>
      <c r="E219" s="170"/>
      <c r="F219" s="170" t="s">
        <v>198</v>
      </c>
      <c r="G219" s="170"/>
      <c r="H219" s="170"/>
      <c r="I219" s="172">
        <v>0</v>
      </c>
      <c r="J219" s="172">
        <v>0</v>
      </c>
      <c r="K219" s="164">
        <f ca="1" t="shared" si="42"/>
        <v>0</v>
      </c>
      <c r="L219" s="172">
        <v>0</v>
      </c>
      <c r="M219" s="172">
        <v>0</v>
      </c>
      <c r="N219" s="341">
        <f t="shared" si="40"/>
        <v>0</v>
      </c>
      <c r="O219" s="164">
        <f ca="1" t="shared" si="43"/>
        <v>0</v>
      </c>
      <c r="P219" s="172">
        <v>0</v>
      </c>
      <c r="Q219" s="165">
        <f ca="1" t="shared" si="44"/>
        <v>0</v>
      </c>
      <c r="R219" s="132"/>
      <c r="S219" s="166">
        <f t="shared" si="39"/>
        <v>0</v>
      </c>
      <c r="T219" s="165">
        <f t="shared" si="41"/>
        <v>0</v>
      </c>
      <c r="U219" s="132"/>
      <c r="V219" s="173">
        <v>0</v>
      </c>
      <c r="W219" s="165">
        <f t="shared" si="45"/>
        <v>0</v>
      </c>
      <c r="X219" s="174">
        <v>0</v>
      </c>
      <c r="Y219" s="165">
        <f t="shared" si="46"/>
        <v>0</v>
      </c>
      <c r="Z219" s="174">
        <v>0</v>
      </c>
      <c r="AA219" s="165">
        <f t="shared" si="47"/>
        <v>0</v>
      </c>
      <c r="AB219" s="132"/>
    </row>
    <row r="220" spans="1:28" ht="15">
      <c r="A220" s="132"/>
      <c r="B220" s="132"/>
      <c r="C220" s="318"/>
      <c r="D220" s="181" t="str">
        <f>$C$218&amp;".2"</f>
        <v>18.2</v>
      </c>
      <c r="E220" s="170"/>
      <c r="F220" s="170" t="s">
        <v>199</v>
      </c>
      <c r="G220" s="170"/>
      <c r="H220" s="170"/>
      <c r="I220" s="172">
        <v>0</v>
      </c>
      <c r="J220" s="172">
        <v>0</v>
      </c>
      <c r="K220" s="164">
        <f ca="1" t="shared" si="42"/>
        <v>0</v>
      </c>
      <c r="L220" s="172">
        <v>0</v>
      </c>
      <c r="M220" s="172">
        <v>0</v>
      </c>
      <c r="N220" s="341">
        <f t="shared" si="40"/>
        <v>0</v>
      </c>
      <c r="O220" s="164">
        <f ca="1" t="shared" si="43"/>
        <v>0</v>
      </c>
      <c r="P220" s="172">
        <v>0</v>
      </c>
      <c r="Q220" s="165">
        <f ca="1" t="shared" si="44"/>
        <v>0</v>
      </c>
      <c r="R220" s="132"/>
      <c r="S220" s="166">
        <f t="shared" si="39"/>
        <v>0</v>
      </c>
      <c r="T220" s="165">
        <f t="shared" si="41"/>
        <v>0</v>
      </c>
      <c r="U220" s="132"/>
      <c r="V220" s="173">
        <v>0</v>
      </c>
      <c r="W220" s="165">
        <f t="shared" si="45"/>
        <v>0</v>
      </c>
      <c r="X220" s="174">
        <v>0</v>
      </c>
      <c r="Y220" s="165">
        <f t="shared" si="46"/>
        <v>0</v>
      </c>
      <c r="Z220" s="174">
        <v>0</v>
      </c>
      <c r="AA220" s="165">
        <f t="shared" si="47"/>
        <v>0</v>
      </c>
      <c r="AB220" s="132"/>
    </row>
    <row r="221" spans="1:28" ht="15">
      <c r="A221" s="132"/>
      <c r="B221" s="132"/>
      <c r="C221" s="318"/>
      <c r="D221" s="181" t="str">
        <f>$C$218&amp;".3"</f>
        <v>18.3</v>
      </c>
      <c r="E221" s="170"/>
      <c r="F221" s="185" t="s">
        <v>200</v>
      </c>
      <c r="G221" s="170"/>
      <c r="H221" s="170"/>
      <c r="I221" s="172">
        <v>0</v>
      </c>
      <c r="J221" s="172">
        <v>0</v>
      </c>
      <c r="K221" s="164">
        <f ca="1" t="shared" si="42"/>
        <v>0</v>
      </c>
      <c r="L221" s="172">
        <v>0</v>
      </c>
      <c r="M221" s="172">
        <v>0</v>
      </c>
      <c r="N221" s="341">
        <f t="shared" si="40"/>
        <v>0</v>
      </c>
      <c r="O221" s="164">
        <f ca="1" t="shared" si="43"/>
        <v>0</v>
      </c>
      <c r="P221" s="172">
        <v>0</v>
      </c>
      <c r="Q221" s="165">
        <f ca="1" t="shared" si="44"/>
        <v>0</v>
      </c>
      <c r="R221" s="132"/>
      <c r="S221" s="166">
        <f t="shared" si="39"/>
        <v>0</v>
      </c>
      <c r="T221" s="165">
        <f t="shared" si="41"/>
        <v>0</v>
      </c>
      <c r="U221" s="132"/>
      <c r="V221" s="173">
        <v>0</v>
      </c>
      <c r="W221" s="165">
        <f t="shared" si="45"/>
        <v>0</v>
      </c>
      <c r="X221" s="174">
        <v>0</v>
      </c>
      <c r="Y221" s="165">
        <f t="shared" si="46"/>
        <v>0</v>
      </c>
      <c r="Z221" s="174">
        <v>0</v>
      </c>
      <c r="AA221" s="165">
        <f t="shared" si="47"/>
        <v>0</v>
      </c>
      <c r="AB221" s="132"/>
    </row>
    <row r="222" spans="1:28" ht="15">
      <c r="A222" s="132"/>
      <c r="B222" s="132" t="s">
        <v>47</v>
      </c>
      <c r="C222" s="312">
        <f>C218+1</f>
        <v>19</v>
      </c>
      <c r="D222" s="177"/>
      <c r="E222" s="18" t="s">
        <v>201</v>
      </c>
      <c r="F222" s="162"/>
      <c r="G222" s="18"/>
      <c r="H222" s="18"/>
      <c r="I222" s="178">
        <v>0</v>
      </c>
      <c r="J222" s="178">
        <v>0</v>
      </c>
      <c r="K222" s="164">
        <f ca="1" t="shared" si="42"/>
        <v>0</v>
      </c>
      <c r="L222" s="178">
        <v>0</v>
      </c>
      <c r="M222" s="178">
        <v>0</v>
      </c>
      <c r="N222" s="163">
        <f t="shared" si="40"/>
        <v>0</v>
      </c>
      <c r="O222" s="164">
        <f ca="1" t="shared" si="43"/>
        <v>0</v>
      </c>
      <c r="P222" s="178">
        <v>0</v>
      </c>
      <c r="Q222" s="165">
        <f ca="1" t="shared" si="44"/>
        <v>0</v>
      </c>
      <c r="R222" s="132"/>
      <c r="S222" s="166">
        <f t="shared" si="39"/>
        <v>0</v>
      </c>
      <c r="T222" s="165">
        <f t="shared" si="41"/>
        <v>0</v>
      </c>
      <c r="U222" s="132"/>
      <c r="V222" s="173">
        <v>0</v>
      </c>
      <c r="W222" s="165">
        <f t="shared" si="45"/>
        <v>0</v>
      </c>
      <c r="X222" s="174">
        <v>0</v>
      </c>
      <c r="Y222" s="165">
        <f t="shared" si="46"/>
        <v>0</v>
      </c>
      <c r="Z222" s="174">
        <v>0</v>
      </c>
      <c r="AA222" s="165">
        <f t="shared" si="47"/>
        <v>0</v>
      </c>
      <c r="AB222" s="132"/>
    </row>
    <row r="223" spans="1:28" ht="15.75" thickBot="1">
      <c r="A223" s="132"/>
      <c r="B223" s="132" t="s">
        <v>47</v>
      </c>
      <c r="C223" s="320">
        <f>C222+1</f>
        <v>20</v>
      </c>
      <c r="D223" s="187"/>
      <c r="E223" s="188" t="s">
        <v>202</v>
      </c>
      <c r="F223" s="189"/>
      <c r="G223" s="188"/>
      <c r="H223" s="188"/>
      <c r="I223" s="178">
        <v>0</v>
      </c>
      <c r="J223" s="178">
        <v>0</v>
      </c>
      <c r="K223" s="164">
        <f ca="1" t="shared" si="42"/>
        <v>0</v>
      </c>
      <c r="L223" s="178">
        <v>0</v>
      </c>
      <c r="M223" s="178">
        <v>0</v>
      </c>
      <c r="N223" s="163">
        <f t="shared" si="40"/>
        <v>0</v>
      </c>
      <c r="O223" s="164">
        <f ca="1" t="shared" si="43"/>
        <v>0</v>
      </c>
      <c r="P223" s="178">
        <v>0</v>
      </c>
      <c r="Q223" s="165">
        <f ca="1" t="shared" si="44"/>
        <v>0</v>
      </c>
      <c r="R223" s="132"/>
      <c r="S223" s="166">
        <f t="shared" si="39"/>
        <v>0</v>
      </c>
      <c r="T223" s="165">
        <f t="shared" si="41"/>
        <v>0</v>
      </c>
      <c r="U223" s="132"/>
      <c r="V223" s="191" t="e">
        <f>#REF!</f>
        <v>#REF!</v>
      </c>
      <c r="W223" s="190">
        <f>_xlfn.IFERROR(V223/$V$224,0)</f>
        <v>0</v>
      </c>
      <c r="X223" s="192" t="e">
        <f>#REF!</f>
        <v>#REF!</v>
      </c>
      <c r="Y223" s="190">
        <f>_xlfn.IFERROR(X223/$X$224,0)</f>
        <v>0</v>
      </c>
      <c r="Z223" s="192" t="e">
        <f>#REF!</f>
        <v>#REF!</v>
      </c>
      <c r="AA223" s="190">
        <f t="shared" si="47"/>
        <v>0</v>
      </c>
      <c r="AB223" s="132"/>
    </row>
    <row r="224" spans="1:28" ht="15.75" thickBot="1">
      <c r="A224" s="132"/>
      <c r="B224" s="132"/>
      <c r="C224" s="193" t="s">
        <v>203</v>
      </c>
      <c r="D224" s="194"/>
      <c r="E224" s="195"/>
      <c r="F224" s="196"/>
      <c r="G224" s="195"/>
      <c r="H224" s="195"/>
      <c r="I224" s="197">
        <f ca="1">SUMIF($B$11:I223,"a",I11:I223)</f>
        <v>0</v>
      </c>
      <c r="J224" s="197">
        <f ca="1">SUMIF($B$11:J223,"a",J11:J223)</f>
        <v>0</v>
      </c>
      <c r="K224" s="198">
        <f ca="1" t="shared" si="42"/>
        <v>0</v>
      </c>
      <c r="L224" s="197">
        <f ca="1">SUMIF($B$11:L223,"a",L11:L223)</f>
        <v>0</v>
      </c>
      <c r="M224" s="197">
        <f ca="1">SUMIF($B$11:M223,"a",M11:M223)</f>
        <v>0</v>
      </c>
      <c r="N224" s="197">
        <f ca="1">SUMIF($B$11:N223,"a",N11:N223)</f>
        <v>0</v>
      </c>
      <c r="O224" s="198">
        <f aca="true" t="shared" si="48" ref="O224">_xlfn.IFERROR(N224/$N$224,0)</f>
        <v>0</v>
      </c>
      <c r="P224" s="197">
        <f ca="1">SUMIF($B$11:P223,"a",P11:P223)</f>
        <v>0</v>
      </c>
      <c r="Q224" s="199">
        <f aca="true" t="shared" si="49" ref="Q224">_xlfn.IFERROR(P224/$P$224,0)</f>
        <v>0</v>
      </c>
      <c r="R224" s="132"/>
      <c r="S224" s="336">
        <f ca="1">SUMIF($B$11:S223,"a",S11:S223)</f>
        <v>0</v>
      </c>
      <c r="T224" s="199">
        <f ca="1">_xlfn.IFERROR(S224/P224,0)</f>
        <v>0</v>
      </c>
      <c r="U224" s="132"/>
      <c r="V224" s="197" t="e">
        <f>SUM(V223,V214:V218,V197,V180:V181,V176,#REF!,V140,#REF!,V106,V85,V46,#REF!,#REF!,V34:V34,V26,V20,V11)</f>
        <v>#REF!</v>
      </c>
      <c r="W224" s="199">
        <f>_xlfn.IFERROR(V224/$V$224,0)</f>
        <v>0</v>
      </c>
      <c r="X224" s="197" t="e">
        <f>SUM(X223,X214:X218,X197,X180:X181,X176,#REF!,X140,#REF!,X106,X85,X46,#REF!,#REF!,X34:X34,X26,X20,X11)</f>
        <v>#REF!</v>
      </c>
      <c r="Y224" s="199">
        <f>_xlfn.IFERROR(X224/$X$224,0)</f>
        <v>0</v>
      </c>
      <c r="Z224" s="197" t="e">
        <f>SUM(Z223,Z214:Z218,Z197,Z180:Z181,Z176,#REF!,Z140,#REF!,Z106,Z85,Z46,#REF!,#REF!,Z34:Z34,Z26,Z20,Z11)</f>
        <v>#REF!</v>
      </c>
      <c r="AA224" s="199">
        <f t="shared" si="47"/>
        <v>0</v>
      </c>
      <c r="AB224" s="132"/>
    </row>
    <row r="225" spans="1:28" ht="15" thickTop="1">
      <c r="A225" s="132"/>
      <c r="B225" s="132"/>
      <c r="C225" s="180"/>
      <c r="D225" s="181"/>
      <c r="E225" s="170"/>
      <c r="F225" s="170"/>
      <c r="G225" s="170"/>
      <c r="H225" s="170"/>
      <c r="Q225" s="158"/>
      <c r="R225" s="132"/>
      <c r="S225" s="158"/>
      <c r="T225" s="157"/>
      <c r="U225" s="132"/>
      <c r="V225" s="156"/>
      <c r="W225" s="157"/>
      <c r="X225" s="158"/>
      <c r="Y225" s="157"/>
      <c r="Z225" s="158"/>
      <c r="AA225" s="157"/>
      <c r="AB225" s="132"/>
    </row>
    <row r="226" spans="1:28" ht="15">
      <c r="A226" s="132"/>
      <c r="B226" s="132"/>
      <c r="C226" s="180"/>
      <c r="D226" s="181"/>
      <c r="E226" s="200" t="s">
        <v>204</v>
      </c>
      <c r="F226" s="170"/>
      <c r="G226" s="170"/>
      <c r="H226" s="170"/>
      <c r="Q226" s="158"/>
      <c r="R226" s="132"/>
      <c r="S226" s="158"/>
      <c r="T226" s="157"/>
      <c r="U226" s="132"/>
      <c r="V226" s="156"/>
      <c r="W226" s="157"/>
      <c r="X226" s="158"/>
      <c r="Y226" s="157"/>
      <c r="Z226" s="158"/>
      <c r="AA226" s="157"/>
      <c r="AB226" s="132"/>
    </row>
    <row r="227" spans="1:28" ht="15">
      <c r="A227" s="132"/>
      <c r="B227" s="132" t="s">
        <v>205</v>
      </c>
      <c r="C227" s="312">
        <f>C223+1</f>
        <v>21</v>
      </c>
      <c r="D227" s="177"/>
      <c r="E227" s="18" t="s">
        <v>206</v>
      </c>
      <c r="F227" s="18"/>
      <c r="G227" s="18"/>
      <c r="H227" s="18"/>
      <c r="I227" s="178">
        <f>SUM(I228,I232)</f>
        <v>0</v>
      </c>
      <c r="J227" s="178">
        <f>SUM(J228,J232)</f>
        <v>0</v>
      </c>
      <c r="K227" s="164">
        <f aca="true" t="shared" si="50" ref="K227:K253">_xlfn.IFERROR(J227/$J$298,0)</f>
        <v>0</v>
      </c>
      <c r="L227" s="178">
        <f>SUM(L228,L232)</f>
        <v>0</v>
      </c>
      <c r="M227" s="178">
        <f>SUM(M228,M232)</f>
        <v>0</v>
      </c>
      <c r="N227" s="163">
        <f>J227+L227-M227</f>
        <v>0</v>
      </c>
      <c r="O227" s="164">
        <f ca="1">_xlfn.IFERROR(N227/$N$298,0)</f>
        <v>0</v>
      </c>
      <c r="P227" s="178">
        <f>SUM(P228,P232)</f>
        <v>0</v>
      </c>
      <c r="Q227" s="165">
        <f ca="1">_xlfn.IFERROR(P227/$P$298,0)</f>
        <v>0</v>
      </c>
      <c r="R227" s="132"/>
      <c r="S227" s="167">
        <f>N227-P227</f>
        <v>0</v>
      </c>
      <c r="T227" s="165">
        <f>_xlfn.IFERROR(S227/P227,0)</f>
        <v>0</v>
      </c>
      <c r="U227" s="132"/>
      <c r="V227" s="173">
        <v>0</v>
      </c>
      <c r="W227" s="165">
        <f>_xlfn.IFERROR(V227/$V$298,0)</f>
        <v>0</v>
      </c>
      <c r="X227" s="174">
        <v>0</v>
      </c>
      <c r="Y227" s="165">
        <f>_xlfn.IFERROR(X227/$X$298,0)</f>
        <v>0</v>
      </c>
      <c r="Z227" s="174">
        <v>0</v>
      </c>
      <c r="AA227" s="165">
        <f>_xlfn.IFERROR(Z227/$Z$298,0)</f>
        <v>0</v>
      </c>
      <c r="AB227" s="132"/>
    </row>
    <row r="228" spans="1:28" ht="15">
      <c r="A228" s="132"/>
      <c r="B228" s="132"/>
      <c r="C228" s="312"/>
      <c r="D228" s="309">
        <v>21.1</v>
      </c>
      <c r="E228" s="18" t="s">
        <v>70</v>
      </c>
      <c r="F228" s="18"/>
      <c r="G228" s="18"/>
      <c r="H228" s="18"/>
      <c r="I228" s="178">
        <f>SUM(I229:I231)</f>
        <v>0</v>
      </c>
      <c r="J228" s="178">
        <f>SUM(J229:J231)</f>
        <v>0</v>
      </c>
      <c r="K228" s="164">
        <f ca="1" t="shared" si="50"/>
        <v>0</v>
      </c>
      <c r="L228" s="178">
        <f>SUM(L229:L231)</f>
        <v>0</v>
      </c>
      <c r="M228" s="178">
        <f>SUM(M229:M231)</f>
        <v>0</v>
      </c>
      <c r="N228" s="163">
        <f aca="true" t="shared" si="51" ref="N228:N286">J228+L228-M228</f>
        <v>0</v>
      </c>
      <c r="O228" s="164">
        <f ca="1">_xlfn.IFERROR(N228/$N$298,0)</f>
        <v>0</v>
      </c>
      <c r="P228" s="178">
        <f>SUM(P229:P231)</f>
        <v>0</v>
      </c>
      <c r="Q228" s="165"/>
      <c r="R228" s="132"/>
      <c r="S228" s="167">
        <f aca="true" t="shared" si="52" ref="S228:S286">N228-P228</f>
        <v>0</v>
      </c>
      <c r="T228" s="165">
        <f aca="true" t="shared" si="53" ref="T228:T286">_xlfn.IFERROR(S228/P228,0)</f>
        <v>0</v>
      </c>
      <c r="U228" s="132"/>
      <c r="V228" s="173"/>
      <c r="W228" s="165"/>
      <c r="X228" s="174"/>
      <c r="Y228" s="165"/>
      <c r="Z228" s="174"/>
      <c r="AA228" s="165"/>
      <c r="AB228" s="132"/>
    </row>
    <row r="229" spans="1:27" ht="15">
      <c r="A229" s="132"/>
      <c r="B229" s="132"/>
      <c r="C229" s="317"/>
      <c r="E229" s="247" t="str">
        <f>C227+0.1&amp;".1"</f>
        <v>21.1.1</v>
      </c>
      <c r="F229" s="201" t="s">
        <v>72</v>
      </c>
      <c r="G229" s="244"/>
      <c r="H229" s="245"/>
      <c r="I229" s="263">
        <v>0</v>
      </c>
      <c r="J229" s="263">
        <v>0</v>
      </c>
      <c r="K229" s="164">
        <f ca="1" t="shared" si="50"/>
        <v>0</v>
      </c>
      <c r="L229" s="263">
        <v>0</v>
      </c>
      <c r="M229" s="263">
        <v>0</v>
      </c>
      <c r="N229" s="341">
        <f t="shared" si="51"/>
        <v>0</v>
      </c>
      <c r="O229" s="164">
        <f ca="1">_xlfn.IFERROR(N229/$N$298,0)</f>
        <v>0</v>
      </c>
      <c r="P229" s="263">
        <v>0</v>
      </c>
      <c r="Q229" s="165">
        <f ca="1">_xlfn.IFERROR(P229/$P$298,0)</f>
        <v>0</v>
      </c>
      <c r="R229" s="132"/>
      <c r="S229" s="167">
        <f t="shared" si="52"/>
        <v>0</v>
      </c>
      <c r="T229" s="165">
        <f t="shared" si="53"/>
        <v>0</v>
      </c>
      <c r="V229" s="265"/>
      <c r="W229" s="157"/>
      <c r="X229" s="266"/>
      <c r="Y229" s="157"/>
      <c r="Z229" s="266"/>
      <c r="AA229" s="157"/>
    </row>
    <row r="230" spans="1:27" ht="15">
      <c r="A230" s="132"/>
      <c r="B230" s="132"/>
      <c r="C230" s="317"/>
      <c r="E230" s="247" t="str">
        <f>C227+0.1&amp;".2"</f>
        <v>21.1.2</v>
      </c>
      <c r="F230" s="201" t="s">
        <v>74</v>
      </c>
      <c r="G230" s="244"/>
      <c r="H230" s="245"/>
      <c r="I230" s="263">
        <v>0</v>
      </c>
      <c r="J230" s="263">
        <v>0</v>
      </c>
      <c r="K230" s="164">
        <f ca="1" t="shared" si="50"/>
        <v>0</v>
      </c>
      <c r="L230" s="263">
        <v>0</v>
      </c>
      <c r="M230" s="263">
        <v>0</v>
      </c>
      <c r="N230" s="341">
        <f t="shared" si="51"/>
        <v>0</v>
      </c>
      <c r="O230" s="164">
        <f ca="1">_xlfn.IFERROR(N230/$N$298,0)</f>
        <v>0</v>
      </c>
      <c r="P230" s="263">
        <v>0</v>
      </c>
      <c r="Q230" s="165">
        <f ca="1">_xlfn.IFERROR(P230/$P$298,0)</f>
        <v>0</v>
      </c>
      <c r="R230" s="132"/>
      <c r="S230" s="167">
        <f t="shared" si="52"/>
        <v>0</v>
      </c>
      <c r="T230" s="165">
        <f t="shared" si="53"/>
        <v>0</v>
      </c>
      <c r="V230" s="265"/>
      <c r="W230" s="157"/>
      <c r="X230" s="266"/>
      <c r="Y230" s="157"/>
      <c r="Z230" s="266"/>
      <c r="AA230" s="157"/>
    </row>
    <row r="231" spans="1:27" ht="15">
      <c r="A231" s="132"/>
      <c r="B231" s="132"/>
      <c r="C231" s="317"/>
      <c r="E231" s="247" t="str">
        <f>C227+0.1&amp;".3"</f>
        <v>21.1.3</v>
      </c>
      <c r="F231" s="201" t="s">
        <v>76</v>
      </c>
      <c r="G231" s="244"/>
      <c r="H231" s="245"/>
      <c r="I231" s="263">
        <v>0</v>
      </c>
      <c r="J231" s="263">
        <v>0</v>
      </c>
      <c r="K231" s="164">
        <f ca="1" t="shared" si="50"/>
        <v>0</v>
      </c>
      <c r="L231" s="263">
        <v>0</v>
      </c>
      <c r="M231" s="263">
        <v>0</v>
      </c>
      <c r="N231" s="341">
        <f t="shared" si="51"/>
        <v>0</v>
      </c>
      <c r="O231" s="164">
        <f ca="1">_xlfn.IFERROR(N231/$N$298,0)</f>
        <v>0</v>
      </c>
      <c r="P231" s="263">
        <v>0</v>
      </c>
      <c r="Q231" s="165">
        <f ca="1">_xlfn.IFERROR(P231/$P$298,0)</f>
        <v>0</v>
      </c>
      <c r="R231" s="132"/>
      <c r="S231" s="167">
        <f t="shared" si="52"/>
        <v>0</v>
      </c>
      <c r="T231" s="165">
        <f t="shared" si="53"/>
        <v>0</v>
      </c>
      <c r="V231" s="265"/>
      <c r="W231" s="157"/>
      <c r="X231" s="266"/>
      <c r="Y231" s="157"/>
      <c r="Z231" s="266"/>
      <c r="AA231" s="157"/>
    </row>
    <row r="232" spans="1:28" ht="15">
      <c r="A232" s="132"/>
      <c r="B232" s="132"/>
      <c r="C232" s="312"/>
      <c r="D232" s="309">
        <v>21.2</v>
      </c>
      <c r="E232" s="241" t="s">
        <v>77</v>
      </c>
      <c r="F232" s="241"/>
      <c r="G232" s="241"/>
      <c r="H232" s="241"/>
      <c r="I232" s="178">
        <f>SUM(I233:I235)</f>
        <v>0</v>
      </c>
      <c r="J232" s="178">
        <f>SUM(J233:J235)</f>
        <v>0</v>
      </c>
      <c r="K232" s="164">
        <f ca="1" t="shared" si="50"/>
        <v>0</v>
      </c>
      <c r="L232" s="178">
        <f>SUM(L233:L235)</f>
        <v>0</v>
      </c>
      <c r="M232" s="178">
        <f>SUM(M233:M235)</f>
        <v>0</v>
      </c>
      <c r="N232" s="163">
        <f t="shared" si="51"/>
        <v>0</v>
      </c>
      <c r="O232" s="164"/>
      <c r="P232" s="178">
        <f>SUM(P233:P235)</f>
        <v>0</v>
      </c>
      <c r="Q232" s="165"/>
      <c r="R232" s="132"/>
      <c r="S232" s="167">
        <f t="shared" si="52"/>
        <v>0</v>
      </c>
      <c r="T232" s="165">
        <f t="shared" si="53"/>
        <v>0</v>
      </c>
      <c r="U232" s="132"/>
      <c r="V232" s="173"/>
      <c r="W232" s="165"/>
      <c r="X232" s="174"/>
      <c r="Y232" s="165"/>
      <c r="Z232" s="174"/>
      <c r="AA232" s="165"/>
      <c r="AB232" s="132"/>
    </row>
    <row r="233" spans="1:27" ht="15">
      <c r="A233" s="132"/>
      <c r="B233" s="132"/>
      <c r="C233" s="317"/>
      <c r="E233" s="247" t="str">
        <f>C227+0.2&amp;".1"</f>
        <v>21.2.1</v>
      </c>
      <c r="F233" s="201" t="s">
        <v>72</v>
      </c>
      <c r="G233" s="244"/>
      <c r="H233" s="245"/>
      <c r="I233" s="263">
        <v>0</v>
      </c>
      <c r="J233" s="263">
        <v>0</v>
      </c>
      <c r="K233" s="164">
        <f ca="1" t="shared" si="50"/>
        <v>0</v>
      </c>
      <c r="L233" s="263">
        <v>0</v>
      </c>
      <c r="M233" s="263">
        <v>0</v>
      </c>
      <c r="N233" s="341">
        <f t="shared" si="51"/>
        <v>0</v>
      </c>
      <c r="O233" s="164">
        <f ca="1">_xlfn.IFERROR(N233/$N$298,0)</f>
        <v>0</v>
      </c>
      <c r="P233" s="263">
        <v>0</v>
      </c>
      <c r="Q233" s="165">
        <f ca="1">_xlfn.IFERROR(P233/$P$298,0)</f>
        <v>0</v>
      </c>
      <c r="R233" s="132"/>
      <c r="S233" s="167">
        <f t="shared" si="52"/>
        <v>0</v>
      </c>
      <c r="T233" s="165">
        <f t="shared" si="53"/>
        <v>0</v>
      </c>
      <c r="V233" s="265"/>
      <c r="W233" s="157"/>
      <c r="X233" s="266"/>
      <c r="Y233" s="157"/>
      <c r="Z233" s="266"/>
      <c r="AA233" s="157"/>
    </row>
    <row r="234" spans="1:27" ht="15">
      <c r="A234" s="132"/>
      <c r="B234" s="132"/>
      <c r="C234" s="317"/>
      <c r="E234" s="247" t="str">
        <f>C227+0.2&amp;".2"</f>
        <v>21.2.2</v>
      </c>
      <c r="F234" s="201" t="s">
        <v>74</v>
      </c>
      <c r="G234" s="244"/>
      <c r="H234" s="245"/>
      <c r="I234" s="263">
        <v>0</v>
      </c>
      <c r="J234" s="263">
        <v>0</v>
      </c>
      <c r="K234" s="164">
        <f ca="1" t="shared" si="50"/>
        <v>0</v>
      </c>
      <c r="L234" s="263">
        <v>0</v>
      </c>
      <c r="M234" s="263">
        <v>0</v>
      </c>
      <c r="N234" s="341">
        <f t="shared" si="51"/>
        <v>0</v>
      </c>
      <c r="O234" s="164">
        <f ca="1">_xlfn.IFERROR(N234/$N$298,0)</f>
        <v>0</v>
      </c>
      <c r="P234" s="263">
        <v>0</v>
      </c>
      <c r="Q234" s="165">
        <f ca="1">_xlfn.IFERROR(P234/$P$298,0)</f>
        <v>0</v>
      </c>
      <c r="R234" s="132"/>
      <c r="S234" s="167">
        <f t="shared" si="52"/>
        <v>0</v>
      </c>
      <c r="T234" s="165">
        <f t="shared" si="53"/>
        <v>0</v>
      </c>
      <c r="V234" s="265"/>
      <c r="W234" s="157"/>
      <c r="X234" s="266"/>
      <c r="Y234" s="157"/>
      <c r="Z234" s="266"/>
      <c r="AA234" s="157"/>
    </row>
    <row r="235" spans="1:27" ht="15">
      <c r="A235" s="132"/>
      <c r="B235" s="132"/>
      <c r="C235" s="317"/>
      <c r="E235" s="247" t="str">
        <f>C227+0.2&amp;".3"</f>
        <v>21.2.3</v>
      </c>
      <c r="F235" s="201" t="s">
        <v>76</v>
      </c>
      <c r="G235" s="244"/>
      <c r="H235" s="245"/>
      <c r="I235" s="263">
        <v>0</v>
      </c>
      <c r="J235" s="263">
        <v>0</v>
      </c>
      <c r="K235" s="164">
        <f ca="1" t="shared" si="50"/>
        <v>0</v>
      </c>
      <c r="L235" s="263">
        <v>0</v>
      </c>
      <c r="M235" s="263">
        <v>0</v>
      </c>
      <c r="N235" s="341">
        <f t="shared" si="51"/>
        <v>0</v>
      </c>
      <c r="O235" s="164"/>
      <c r="P235" s="263">
        <v>0</v>
      </c>
      <c r="Q235" s="165"/>
      <c r="R235" s="132"/>
      <c r="S235" s="167">
        <f t="shared" si="52"/>
        <v>0</v>
      </c>
      <c r="T235" s="165">
        <f t="shared" si="53"/>
        <v>0</v>
      </c>
      <c r="V235" s="265"/>
      <c r="W235" s="157"/>
      <c r="X235" s="266"/>
      <c r="Y235" s="157"/>
      <c r="Z235" s="266"/>
      <c r="AA235" s="157"/>
    </row>
    <row r="236" spans="1:28" ht="15">
      <c r="A236" s="132"/>
      <c r="B236" s="132" t="s">
        <v>205</v>
      </c>
      <c r="C236" s="312">
        <f>C227+1</f>
        <v>22</v>
      </c>
      <c r="D236" s="18"/>
      <c r="E236" s="241" t="s">
        <v>207</v>
      </c>
      <c r="F236" s="241"/>
      <c r="G236" s="241"/>
      <c r="H236" s="241"/>
      <c r="I236" s="178">
        <f>SUM(I237:I238)</f>
        <v>0</v>
      </c>
      <c r="J236" s="178">
        <f>SUM(J237:J238)</f>
        <v>0</v>
      </c>
      <c r="K236" s="164">
        <f ca="1" t="shared" si="50"/>
        <v>0</v>
      </c>
      <c r="L236" s="178">
        <f>SUM(L237:L238)</f>
        <v>0</v>
      </c>
      <c r="M236" s="178">
        <f>SUM(M237:M238)</f>
        <v>0</v>
      </c>
      <c r="N236" s="163">
        <f t="shared" si="51"/>
        <v>0</v>
      </c>
      <c r="O236" s="164">
        <f aca="true" t="shared" si="54" ref="O236:O262">_xlfn.IFERROR(N236/$N$298,0)</f>
        <v>0</v>
      </c>
      <c r="P236" s="178">
        <f>SUM(P237:P238)</f>
        <v>0</v>
      </c>
      <c r="Q236" s="165">
        <f aca="true" t="shared" si="55" ref="Q236:Q262">_xlfn.IFERROR(P236/$P$298,0)</f>
        <v>0</v>
      </c>
      <c r="R236" s="132"/>
      <c r="S236" s="167">
        <f t="shared" si="52"/>
        <v>0</v>
      </c>
      <c r="T236" s="165">
        <f t="shared" si="53"/>
        <v>0</v>
      </c>
      <c r="U236" s="132"/>
      <c r="V236" s="173"/>
      <c r="W236" s="165"/>
      <c r="X236" s="174"/>
      <c r="Y236" s="165"/>
      <c r="Z236" s="174"/>
      <c r="AA236" s="165"/>
      <c r="AB236" s="132"/>
    </row>
    <row r="237" spans="1:27" ht="15">
      <c r="A237" s="132"/>
      <c r="B237" s="132"/>
      <c r="C237" s="316"/>
      <c r="D237" s="247">
        <v>22.1</v>
      </c>
      <c r="E237" s="201" t="s">
        <v>72</v>
      </c>
      <c r="F237" s="244"/>
      <c r="G237" s="245"/>
      <c r="H237" s="245"/>
      <c r="I237" s="263">
        <v>0</v>
      </c>
      <c r="J237" s="263">
        <v>0</v>
      </c>
      <c r="K237" s="164">
        <f ca="1" t="shared" si="50"/>
        <v>0</v>
      </c>
      <c r="L237" s="263">
        <v>0</v>
      </c>
      <c r="M237" s="263">
        <v>0</v>
      </c>
      <c r="N237" s="341">
        <f t="shared" si="51"/>
        <v>0</v>
      </c>
      <c r="O237" s="164">
        <f ca="1" t="shared" si="54"/>
        <v>0</v>
      </c>
      <c r="P237" s="263">
        <v>0</v>
      </c>
      <c r="Q237" s="165">
        <f ca="1" t="shared" si="55"/>
        <v>0</v>
      </c>
      <c r="R237" s="132"/>
      <c r="S237" s="167">
        <f t="shared" si="52"/>
        <v>0</v>
      </c>
      <c r="T237" s="165">
        <f t="shared" si="53"/>
        <v>0</v>
      </c>
      <c r="V237" s="265"/>
      <c r="W237" s="157"/>
      <c r="X237" s="266"/>
      <c r="Y237" s="157"/>
      <c r="Z237" s="266"/>
      <c r="AA237" s="157"/>
    </row>
    <row r="238" spans="1:27" ht="15">
      <c r="A238" s="132"/>
      <c r="B238" s="132"/>
      <c r="C238" s="316"/>
      <c r="D238" s="247">
        <v>22.2</v>
      </c>
      <c r="E238" s="201" t="s">
        <v>74</v>
      </c>
      <c r="F238" s="244"/>
      <c r="G238" s="245"/>
      <c r="H238" s="245"/>
      <c r="I238" s="263">
        <v>0</v>
      </c>
      <c r="J238" s="263">
        <v>0</v>
      </c>
      <c r="K238" s="164">
        <f ca="1" t="shared" si="50"/>
        <v>0</v>
      </c>
      <c r="L238" s="263">
        <v>0</v>
      </c>
      <c r="M238" s="263">
        <v>0</v>
      </c>
      <c r="N238" s="341">
        <f t="shared" si="51"/>
        <v>0</v>
      </c>
      <c r="O238" s="164">
        <f ca="1" t="shared" si="54"/>
        <v>0</v>
      </c>
      <c r="P238" s="263">
        <v>0</v>
      </c>
      <c r="Q238" s="165">
        <f ca="1" t="shared" si="55"/>
        <v>0</v>
      </c>
      <c r="R238" s="132"/>
      <c r="S238" s="167">
        <f t="shared" si="52"/>
        <v>0</v>
      </c>
      <c r="T238" s="165">
        <f t="shared" si="53"/>
        <v>0</v>
      </c>
      <c r="V238" s="265"/>
      <c r="W238" s="157"/>
      <c r="X238" s="266"/>
      <c r="Y238" s="157"/>
      <c r="Z238" s="266"/>
      <c r="AA238" s="157"/>
    </row>
    <row r="239" spans="1:27" ht="15">
      <c r="A239" s="132"/>
      <c r="B239" s="223" t="s">
        <v>205</v>
      </c>
      <c r="C239" s="321">
        <f>C236+1</f>
        <v>23</v>
      </c>
      <c r="D239" s="252"/>
      <c r="E239" s="241" t="s">
        <v>208</v>
      </c>
      <c r="F239" s="252"/>
      <c r="G239" s="252"/>
      <c r="H239" s="252"/>
      <c r="I239" s="178">
        <v>0</v>
      </c>
      <c r="J239" s="178">
        <v>0</v>
      </c>
      <c r="K239" s="164">
        <f ca="1" t="shared" si="50"/>
        <v>0</v>
      </c>
      <c r="L239" s="178">
        <v>0</v>
      </c>
      <c r="M239" s="178">
        <v>0</v>
      </c>
      <c r="N239" s="163">
        <f t="shared" si="51"/>
        <v>0</v>
      </c>
      <c r="O239" s="164">
        <f ca="1" t="shared" si="54"/>
        <v>0</v>
      </c>
      <c r="P239" s="178">
        <v>0</v>
      </c>
      <c r="Q239" s="165">
        <f ca="1" t="shared" si="55"/>
        <v>0</v>
      </c>
      <c r="R239" s="132"/>
      <c r="S239" s="167">
        <f t="shared" si="52"/>
        <v>0</v>
      </c>
      <c r="T239" s="165">
        <f t="shared" si="53"/>
        <v>0</v>
      </c>
      <c r="V239" s="265"/>
      <c r="W239" s="157"/>
      <c r="X239" s="266"/>
      <c r="Y239" s="157"/>
      <c r="Z239" s="266"/>
      <c r="AA239" s="157"/>
    </row>
    <row r="240" spans="1:28" ht="15">
      <c r="A240" s="132"/>
      <c r="B240" s="132" t="s">
        <v>205</v>
      </c>
      <c r="C240" s="321">
        <f>C239+1</f>
        <v>24</v>
      </c>
      <c r="D240" s="254"/>
      <c r="E240" s="241" t="s">
        <v>209</v>
      </c>
      <c r="F240" s="255"/>
      <c r="G240" s="255"/>
      <c r="H240" s="255"/>
      <c r="I240" s="178">
        <v>0</v>
      </c>
      <c r="J240" s="178">
        <v>0</v>
      </c>
      <c r="K240" s="164">
        <f ca="1" t="shared" si="50"/>
        <v>0</v>
      </c>
      <c r="L240" s="178">
        <v>0</v>
      </c>
      <c r="M240" s="178">
        <v>0</v>
      </c>
      <c r="N240" s="163">
        <f aca="true" t="shared" si="56" ref="N240">J240+L240-M240</f>
        <v>0</v>
      </c>
      <c r="O240" s="164">
        <f ca="1" t="shared" si="54"/>
        <v>0</v>
      </c>
      <c r="P240" s="178">
        <v>0</v>
      </c>
      <c r="Q240" s="165">
        <f ca="1" t="shared" si="55"/>
        <v>0</v>
      </c>
      <c r="R240" s="132"/>
      <c r="S240" s="167">
        <f aca="true" t="shared" si="57" ref="S240">N240-P240</f>
        <v>0</v>
      </c>
      <c r="T240" s="165">
        <f aca="true" t="shared" si="58" ref="T240">_xlfn.IFERROR(S240/P240,0)</f>
        <v>0</v>
      </c>
      <c r="U240" s="132"/>
      <c r="V240" s="167" t="e">
        <f>SUM(V241:V252)</f>
        <v>#REF!</v>
      </c>
      <c r="W240" s="165">
        <f aca="true" t="shared" si="59" ref="W240:W264">_xlfn.IFERROR(V240/$V$298,0)</f>
        <v>0</v>
      </c>
      <c r="X240" s="167" t="e">
        <f>SUM(X241:X252)</f>
        <v>#REF!</v>
      </c>
      <c r="Y240" s="165">
        <f aca="true" t="shared" si="60" ref="Y240:Y264">_xlfn.IFERROR(X240/$X$298,0)</f>
        <v>0</v>
      </c>
      <c r="Z240" s="167" t="e">
        <f>SUM(Z241:Z252)</f>
        <v>#REF!</v>
      </c>
      <c r="AA240" s="165">
        <f aca="true" t="shared" si="61" ref="AA240:AA264">_xlfn.IFERROR(Z240/$Z$298,0)</f>
        <v>0</v>
      </c>
      <c r="AB240" s="132"/>
    </row>
    <row r="241" spans="1:28" ht="15">
      <c r="A241" s="132"/>
      <c r="B241" s="132" t="s">
        <v>205</v>
      </c>
      <c r="C241" s="312">
        <f>C240+1</f>
        <v>25</v>
      </c>
      <c r="D241" s="177"/>
      <c r="E241" s="18" t="s">
        <v>210</v>
      </c>
      <c r="F241" s="18"/>
      <c r="G241" s="18"/>
      <c r="H241" s="18"/>
      <c r="I241" s="178">
        <v>0</v>
      </c>
      <c r="J241" s="178">
        <v>0</v>
      </c>
      <c r="K241" s="164">
        <f ca="1" t="shared" si="50"/>
        <v>0</v>
      </c>
      <c r="L241" s="163">
        <v>0</v>
      </c>
      <c r="M241" s="163">
        <v>0</v>
      </c>
      <c r="N241" s="163">
        <v>0</v>
      </c>
      <c r="O241" s="164">
        <f ca="1" t="shared" si="54"/>
        <v>0</v>
      </c>
      <c r="P241" s="163">
        <v>0</v>
      </c>
      <c r="Q241" s="165">
        <f ca="1" t="shared" si="55"/>
        <v>0</v>
      </c>
      <c r="R241" s="132"/>
      <c r="S241" s="167">
        <f t="shared" si="52"/>
        <v>0</v>
      </c>
      <c r="T241" s="165">
        <f t="shared" si="53"/>
        <v>0</v>
      </c>
      <c r="U241" s="132"/>
      <c r="V241" s="166" t="e">
        <f>SUM(#REF!)</f>
        <v>#REF!</v>
      </c>
      <c r="W241" s="165">
        <f t="shared" si="59"/>
        <v>0</v>
      </c>
      <c r="X241" s="167" t="e">
        <f>SUM(#REF!)</f>
        <v>#REF!</v>
      </c>
      <c r="Y241" s="165">
        <f t="shared" si="60"/>
        <v>0</v>
      </c>
      <c r="Z241" s="167" t="e">
        <f>SUM(#REF!)</f>
        <v>#REF!</v>
      </c>
      <c r="AA241" s="165">
        <f t="shared" si="61"/>
        <v>0</v>
      </c>
      <c r="AB241" s="132"/>
    </row>
    <row r="242" spans="1:28" ht="15">
      <c r="A242" s="132"/>
      <c r="B242" s="132" t="s">
        <v>205</v>
      </c>
      <c r="C242" s="321">
        <f>C241+1</f>
        <v>26</v>
      </c>
      <c r="D242" s="256"/>
      <c r="E242" s="241" t="s">
        <v>211</v>
      </c>
      <c r="F242" s="241"/>
      <c r="G242" s="241"/>
      <c r="H242" s="241"/>
      <c r="I242" s="163">
        <f>SUM(I243:I258)</f>
        <v>0</v>
      </c>
      <c r="J242" s="163">
        <f>SUM(J243:J258)</f>
        <v>0</v>
      </c>
      <c r="K242" s="164">
        <f ca="1" t="shared" si="50"/>
        <v>0</v>
      </c>
      <c r="L242" s="163">
        <f>SUM(L243:L258)</f>
        <v>0</v>
      </c>
      <c r="M242" s="163">
        <f>SUM(M243:M258)</f>
        <v>0</v>
      </c>
      <c r="N242" s="163">
        <f t="shared" si="51"/>
        <v>0</v>
      </c>
      <c r="O242" s="164">
        <f ca="1" t="shared" si="54"/>
        <v>0</v>
      </c>
      <c r="P242" s="163">
        <f>SUM(P243:P258)</f>
        <v>0</v>
      </c>
      <c r="Q242" s="165">
        <f ca="1" t="shared" si="55"/>
        <v>0</v>
      </c>
      <c r="R242" s="132"/>
      <c r="S242" s="167">
        <f t="shared" si="52"/>
        <v>0</v>
      </c>
      <c r="T242" s="165">
        <f t="shared" si="53"/>
        <v>0</v>
      </c>
      <c r="U242" s="132"/>
      <c r="V242" s="167" t="e">
        <f>SUM(V243:V258)</f>
        <v>#REF!</v>
      </c>
      <c r="W242" s="165">
        <f t="shared" si="59"/>
        <v>0</v>
      </c>
      <c r="X242" s="167" t="e">
        <f>SUM(X243:X258)</f>
        <v>#REF!</v>
      </c>
      <c r="Y242" s="165">
        <f t="shared" si="60"/>
        <v>0</v>
      </c>
      <c r="Z242" s="167" t="e">
        <f>SUM(Z243:Z258)</f>
        <v>#REF!</v>
      </c>
      <c r="AA242" s="165">
        <f t="shared" si="61"/>
        <v>0</v>
      </c>
      <c r="AB242" s="132"/>
    </row>
    <row r="243" spans="1:28" ht="15">
      <c r="A243" s="132"/>
      <c r="B243" s="132"/>
      <c r="C243" s="318"/>
      <c r="D243" s="257" t="str">
        <f>C242&amp;".1"</f>
        <v>26.1</v>
      </c>
      <c r="E243" s="201" t="s">
        <v>212</v>
      </c>
      <c r="F243" s="244"/>
      <c r="G243" s="170"/>
      <c r="H243" s="170"/>
      <c r="I243" s="172">
        <v>0</v>
      </c>
      <c r="J243" s="172">
        <v>0</v>
      </c>
      <c r="K243" s="164">
        <f ca="1" t="shared" si="50"/>
        <v>0</v>
      </c>
      <c r="L243" s="172">
        <v>0</v>
      </c>
      <c r="M243" s="172">
        <v>0</v>
      </c>
      <c r="N243" s="341">
        <f t="shared" si="51"/>
        <v>0</v>
      </c>
      <c r="O243" s="164">
        <f ca="1" t="shared" si="54"/>
        <v>0</v>
      </c>
      <c r="P243" s="172">
        <v>0</v>
      </c>
      <c r="Q243" s="165">
        <f ca="1" t="shared" si="55"/>
        <v>0</v>
      </c>
      <c r="R243" s="132"/>
      <c r="S243" s="167">
        <f t="shared" si="52"/>
        <v>0</v>
      </c>
      <c r="T243" s="165">
        <f t="shared" si="53"/>
        <v>0</v>
      </c>
      <c r="U243" s="132"/>
      <c r="V243" s="173">
        <v>0</v>
      </c>
      <c r="W243" s="165">
        <f t="shared" si="59"/>
        <v>0</v>
      </c>
      <c r="X243" s="174">
        <v>0</v>
      </c>
      <c r="Y243" s="165">
        <f t="shared" si="60"/>
        <v>0</v>
      </c>
      <c r="Z243" s="174">
        <v>0</v>
      </c>
      <c r="AA243" s="165">
        <f t="shared" si="61"/>
        <v>0</v>
      </c>
      <c r="AB243" s="132"/>
    </row>
    <row r="244" spans="1:28" ht="15">
      <c r="A244" s="132"/>
      <c r="B244" s="132"/>
      <c r="C244" s="318"/>
      <c r="D244" s="257" t="str">
        <f>C242&amp;".2"</f>
        <v>26.2</v>
      </c>
      <c r="E244" s="201" t="s">
        <v>213</v>
      </c>
      <c r="F244" s="244"/>
      <c r="G244" s="170"/>
      <c r="H244" s="170"/>
      <c r="I244" s="172">
        <v>0</v>
      </c>
      <c r="J244" s="172">
        <v>0</v>
      </c>
      <c r="K244" s="164">
        <f ca="1" t="shared" si="50"/>
        <v>0</v>
      </c>
      <c r="L244" s="172">
        <v>0</v>
      </c>
      <c r="M244" s="172">
        <v>0</v>
      </c>
      <c r="N244" s="341">
        <f t="shared" si="51"/>
        <v>0</v>
      </c>
      <c r="O244" s="164">
        <f ca="1" t="shared" si="54"/>
        <v>0</v>
      </c>
      <c r="P244" s="172">
        <v>0</v>
      </c>
      <c r="Q244" s="165">
        <f ca="1" t="shared" si="55"/>
        <v>0</v>
      </c>
      <c r="R244" s="132"/>
      <c r="S244" s="167">
        <f t="shared" si="52"/>
        <v>0</v>
      </c>
      <c r="T244" s="165">
        <f t="shared" si="53"/>
        <v>0</v>
      </c>
      <c r="U244" s="132"/>
      <c r="V244" s="173">
        <v>0</v>
      </c>
      <c r="W244" s="165">
        <f t="shared" si="59"/>
        <v>0</v>
      </c>
      <c r="X244" s="174">
        <v>0</v>
      </c>
      <c r="Y244" s="165">
        <f t="shared" si="60"/>
        <v>0</v>
      </c>
      <c r="Z244" s="174">
        <v>0</v>
      </c>
      <c r="AA244" s="165">
        <f t="shared" si="61"/>
        <v>0</v>
      </c>
      <c r="AB244" s="132"/>
    </row>
    <row r="245" spans="1:28" ht="15">
      <c r="A245" s="132"/>
      <c r="B245" s="132"/>
      <c r="C245" s="318"/>
      <c r="D245" s="257" t="str">
        <f>C242&amp;".3"</f>
        <v>26.3</v>
      </c>
      <c r="E245" s="201" t="s">
        <v>214</v>
      </c>
      <c r="F245" s="244"/>
      <c r="G245" s="201"/>
      <c r="H245" s="170"/>
      <c r="I245" s="172">
        <v>0</v>
      </c>
      <c r="J245" s="172">
        <v>0</v>
      </c>
      <c r="K245" s="164">
        <f ca="1" t="shared" si="50"/>
        <v>0</v>
      </c>
      <c r="L245" s="172">
        <v>0</v>
      </c>
      <c r="M245" s="172">
        <v>0</v>
      </c>
      <c r="N245" s="341">
        <f t="shared" si="51"/>
        <v>0</v>
      </c>
      <c r="O245" s="164">
        <f ca="1" t="shared" si="54"/>
        <v>0</v>
      </c>
      <c r="P245" s="172">
        <v>0</v>
      </c>
      <c r="Q245" s="165">
        <f ca="1" t="shared" si="55"/>
        <v>0</v>
      </c>
      <c r="R245" s="132"/>
      <c r="S245" s="167">
        <f t="shared" si="52"/>
        <v>0</v>
      </c>
      <c r="T245" s="165">
        <f t="shared" si="53"/>
        <v>0</v>
      </c>
      <c r="U245" s="132"/>
      <c r="V245" s="173">
        <v>0</v>
      </c>
      <c r="W245" s="165">
        <f t="shared" si="59"/>
        <v>0</v>
      </c>
      <c r="X245" s="174">
        <v>0</v>
      </c>
      <c r="Y245" s="165">
        <f t="shared" si="60"/>
        <v>0</v>
      </c>
      <c r="Z245" s="174">
        <v>0</v>
      </c>
      <c r="AA245" s="165">
        <f t="shared" si="61"/>
        <v>0</v>
      </c>
      <c r="AB245" s="132"/>
    </row>
    <row r="246" spans="1:28" ht="15">
      <c r="A246" s="132"/>
      <c r="B246" s="132"/>
      <c r="C246" s="318"/>
      <c r="D246" s="257" t="str">
        <f>C242&amp;".4"</f>
        <v>26.4</v>
      </c>
      <c r="E246" s="201" t="s">
        <v>215</v>
      </c>
      <c r="F246" s="244"/>
      <c r="G246" s="201"/>
      <c r="H246" s="170"/>
      <c r="I246" s="172">
        <v>0</v>
      </c>
      <c r="J246" s="172">
        <v>0</v>
      </c>
      <c r="K246" s="164">
        <f ca="1" t="shared" si="50"/>
        <v>0</v>
      </c>
      <c r="L246" s="172">
        <v>0</v>
      </c>
      <c r="M246" s="172">
        <v>0</v>
      </c>
      <c r="N246" s="341">
        <f t="shared" si="51"/>
        <v>0</v>
      </c>
      <c r="O246" s="164">
        <f ca="1" t="shared" si="54"/>
        <v>0</v>
      </c>
      <c r="P246" s="172">
        <v>0</v>
      </c>
      <c r="Q246" s="165">
        <f ca="1" t="shared" si="55"/>
        <v>0</v>
      </c>
      <c r="R246" s="132"/>
      <c r="S246" s="167">
        <f t="shared" si="52"/>
        <v>0</v>
      </c>
      <c r="T246" s="165">
        <f t="shared" si="53"/>
        <v>0</v>
      </c>
      <c r="U246" s="132"/>
      <c r="V246" s="173">
        <v>0</v>
      </c>
      <c r="W246" s="165">
        <f t="shared" si="59"/>
        <v>0</v>
      </c>
      <c r="X246" s="174">
        <v>0</v>
      </c>
      <c r="Y246" s="165">
        <f t="shared" si="60"/>
        <v>0</v>
      </c>
      <c r="Z246" s="174">
        <v>0</v>
      </c>
      <c r="AA246" s="165">
        <f t="shared" si="61"/>
        <v>0</v>
      </c>
      <c r="AB246" s="132"/>
    </row>
    <row r="247" spans="1:28" ht="15">
      <c r="A247" s="132"/>
      <c r="B247" s="132"/>
      <c r="C247" s="318"/>
      <c r="D247" s="257">
        <v>26.5</v>
      </c>
      <c r="E247" s="201" t="s">
        <v>216</v>
      </c>
      <c r="F247" s="244"/>
      <c r="G247" s="201"/>
      <c r="H247" s="170"/>
      <c r="I247" s="172">
        <v>0</v>
      </c>
      <c r="J247" s="172">
        <v>0</v>
      </c>
      <c r="K247" s="164">
        <f ca="1" t="shared" si="50"/>
        <v>0</v>
      </c>
      <c r="L247" s="172">
        <v>0</v>
      </c>
      <c r="M247" s="172">
        <v>0</v>
      </c>
      <c r="N247" s="341">
        <f aca="true" t="shared" si="62" ref="N247">J247+L247-M247</f>
        <v>0</v>
      </c>
      <c r="O247" s="164">
        <f ca="1" t="shared" si="54"/>
        <v>0</v>
      </c>
      <c r="P247" s="172">
        <v>0</v>
      </c>
      <c r="Q247" s="165">
        <f ca="1" t="shared" si="55"/>
        <v>0</v>
      </c>
      <c r="R247" s="132"/>
      <c r="S247" s="167">
        <f aca="true" t="shared" si="63" ref="S247">N247-P247</f>
        <v>0</v>
      </c>
      <c r="T247" s="165">
        <f aca="true" t="shared" si="64" ref="T247">_xlfn.IFERROR(S247/P247,0)</f>
        <v>0</v>
      </c>
      <c r="U247" s="132"/>
      <c r="V247" s="173">
        <v>0</v>
      </c>
      <c r="W247" s="165">
        <f t="shared" si="59"/>
        <v>0</v>
      </c>
      <c r="X247" s="174">
        <v>0</v>
      </c>
      <c r="Y247" s="165">
        <f t="shared" si="60"/>
        <v>0</v>
      </c>
      <c r="Z247" s="174">
        <v>0</v>
      </c>
      <c r="AA247" s="165">
        <f t="shared" si="61"/>
        <v>0</v>
      </c>
      <c r="AB247" s="132"/>
    </row>
    <row r="248" spans="1:28" ht="15">
      <c r="A248" s="132"/>
      <c r="B248" s="132"/>
      <c r="C248" s="318"/>
      <c r="D248" s="257">
        <v>26.6</v>
      </c>
      <c r="E248" s="201" t="s">
        <v>217</v>
      </c>
      <c r="F248" s="244"/>
      <c r="G248" s="394"/>
      <c r="H248" s="170"/>
      <c r="I248" s="172">
        <v>0</v>
      </c>
      <c r="J248" s="172">
        <v>0</v>
      </c>
      <c r="K248" s="164">
        <f ca="1" t="shared" si="50"/>
        <v>0</v>
      </c>
      <c r="L248" s="172">
        <v>0</v>
      </c>
      <c r="M248" s="172">
        <v>0</v>
      </c>
      <c r="N248" s="341">
        <f t="shared" si="51"/>
        <v>0</v>
      </c>
      <c r="O248" s="164">
        <f ca="1" t="shared" si="54"/>
        <v>0</v>
      </c>
      <c r="P248" s="172">
        <v>0</v>
      </c>
      <c r="Q248" s="165">
        <f ca="1" t="shared" si="55"/>
        <v>0</v>
      </c>
      <c r="R248" s="132"/>
      <c r="S248" s="167">
        <f t="shared" si="52"/>
        <v>0</v>
      </c>
      <c r="T248" s="165">
        <f t="shared" si="53"/>
        <v>0</v>
      </c>
      <c r="U248" s="132"/>
      <c r="V248" s="173">
        <v>0</v>
      </c>
      <c r="W248" s="165">
        <f t="shared" si="59"/>
        <v>0</v>
      </c>
      <c r="X248" s="174">
        <v>0</v>
      </c>
      <c r="Y248" s="165">
        <f t="shared" si="60"/>
        <v>0</v>
      </c>
      <c r="Z248" s="174">
        <v>0</v>
      </c>
      <c r="AA248" s="165">
        <f t="shared" si="61"/>
        <v>0</v>
      </c>
      <c r="AB248" s="132"/>
    </row>
    <row r="249" spans="1:28" ht="15">
      <c r="A249" s="132"/>
      <c r="B249" s="132"/>
      <c r="C249" s="318"/>
      <c r="D249" s="257">
        <v>26.7</v>
      </c>
      <c r="E249" s="201" t="s">
        <v>218</v>
      </c>
      <c r="F249" s="244"/>
      <c r="G249" s="201"/>
      <c r="H249" s="170"/>
      <c r="I249" s="172">
        <v>0</v>
      </c>
      <c r="J249" s="172">
        <v>0</v>
      </c>
      <c r="K249" s="164">
        <f ca="1" t="shared" si="50"/>
        <v>0</v>
      </c>
      <c r="L249" s="172">
        <v>0</v>
      </c>
      <c r="M249" s="172">
        <v>0</v>
      </c>
      <c r="N249" s="341">
        <f t="shared" si="51"/>
        <v>0</v>
      </c>
      <c r="O249" s="164">
        <f ca="1" t="shared" si="54"/>
        <v>0</v>
      </c>
      <c r="P249" s="172">
        <v>0</v>
      </c>
      <c r="Q249" s="165">
        <f ca="1" t="shared" si="55"/>
        <v>0</v>
      </c>
      <c r="R249" s="132"/>
      <c r="S249" s="167">
        <f t="shared" si="52"/>
        <v>0</v>
      </c>
      <c r="T249" s="165">
        <f t="shared" si="53"/>
        <v>0</v>
      </c>
      <c r="U249" s="132"/>
      <c r="V249" s="173">
        <v>0</v>
      </c>
      <c r="W249" s="165">
        <f t="shared" si="59"/>
        <v>0</v>
      </c>
      <c r="X249" s="174">
        <v>0</v>
      </c>
      <c r="Y249" s="165">
        <f t="shared" si="60"/>
        <v>0</v>
      </c>
      <c r="Z249" s="174">
        <v>0</v>
      </c>
      <c r="AA249" s="165">
        <f t="shared" si="61"/>
        <v>0</v>
      </c>
      <c r="AB249" s="132"/>
    </row>
    <row r="250" spans="1:28" ht="15">
      <c r="A250" s="132"/>
      <c r="B250" s="132"/>
      <c r="C250" s="318"/>
      <c r="D250" s="257">
        <v>26.8</v>
      </c>
      <c r="E250" s="201" t="s">
        <v>219</v>
      </c>
      <c r="F250" s="244"/>
      <c r="G250" s="170"/>
      <c r="H250" s="170"/>
      <c r="I250" s="172">
        <v>0</v>
      </c>
      <c r="J250" s="172">
        <v>0</v>
      </c>
      <c r="K250" s="164">
        <f ca="1" t="shared" si="50"/>
        <v>0</v>
      </c>
      <c r="L250" s="172">
        <v>0</v>
      </c>
      <c r="M250" s="172">
        <v>0</v>
      </c>
      <c r="N250" s="341">
        <f t="shared" si="51"/>
        <v>0</v>
      </c>
      <c r="O250" s="164">
        <f ca="1" t="shared" si="54"/>
        <v>0</v>
      </c>
      <c r="P250" s="172">
        <v>0</v>
      </c>
      <c r="Q250" s="165">
        <f ca="1" t="shared" si="55"/>
        <v>0</v>
      </c>
      <c r="R250" s="132"/>
      <c r="S250" s="167">
        <f t="shared" si="52"/>
        <v>0</v>
      </c>
      <c r="T250" s="165">
        <f t="shared" si="53"/>
        <v>0</v>
      </c>
      <c r="U250" s="132"/>
      <c r="V250" s="173">
        <v>0</v>
      </c>
      <c r="W250" s="165">
        <f t="shared" si="59"/>
        <v>0</v>
      </c>
      <c r="X250" s="174">
        <v>0</v>
      </c>
      <c r="Y250" s="165">
        <f t="shared" si="60"/>
        <v>0</v>
      </c>
      <c r="Z250" s="174">
        <v>0</v>
      </c>
      <c r="AA250" s="165">
        <f t="shared" si="61"/>
        <v>0</v>
      </c>
      <c r="AB250" s="132"/>
    </row>
    <row r="251" spans="1:28" ht="15">
      <c r="A251" s="132"/>
      <c r="B251" s="132"/>
      <c r="C251" s="318"/>
      <c r="D251" s="257">
        <v>26.9</v>
      </c>
      <c r="E251" s="201" t="s">
        <v>220</v>
      </c>
      <c r="F251" s="244"/>
      <c r="G251" s="170"/>
      <c r="H251" s="170"/>
      <c r="I251" s="172">
        <v>0</v>
      </c>
      <c r="J251" s="172">
        <v>0</v>
      </c>
      <c r="K251" s="164">
        <f ca="1" t="shared" si="50"/>
        <v>0</v>
      </c>
      <c r="L251" s="172">
        <v>0</v>
      </c>
      <c r="M251" s="172">
        <v>0</v>
      </c>
      <c r="N251" s="341">
        <f t="shared" si="51"/>
        <v>0</v>
      </c>
      <c r="O251" s="164">
        <f ca="1" t="shared" si="54"/>
        <v>0</v>
      </c>
      <c r="P251" s="172">
        <v>0</v>
      </c>
      <c r="Q251" s="165">
        <f ca="1" t="shared" si="55"/>
        <v>0</v>
      </c>
      <c r="R251" s="132"/>
      <c r="S251" s="167">
        <f t="shared" si="52"/>
        <v>0</v>
      </c>
      <c r="T251" s="165">
        <f t="shared" si="53"/>
        <v>0</v>
      </c>
      <c r="U251" s="132"/>
      <c r="V251" s="173">
        <v>0</v>
      </c>
      <c r="W251" s="165">
        <f t="shared" si="59"/>
        <v>0</v>
      </c>
      <c r="X251" s="174">
        <v>0</v>
      </c>
      <c r="Y251" s="165">
        <f t="shared" si="60"/>
        <v>0</v>
      </c>
      <c r="Z251" s="174">
        <v>0</v>
      </c>
      <c r="AA251" s="165">
        <f t="shared" si="61"/>
        <v>0</v>
      </c>
      <c r="AB251" s="132"/>
    </row>
    <row r="252" spans="1:28" ht="15">
      <c r="A252" s="132"/>
      <c r="B252" s="132"/>
      <c r="C252" s="318"/>
      <c r="D252" s="298">
        <v>26.1</v>
      </c>
      <c r="E252" s="201" t="s">
        <v>221</v>
      </c>
      <c r="F252" s="244"/>
      <c r="G252" s="170"/>
      <c r="H252" s="170"/>
      <c r="I252" s="172">
        <v>0</v>
      </c>
      <c r="J252" s="172">
        <v>0</v>
      </c>
      <c r="K252" s="164">
        <f ca="1" t="shared" si="50"/>
        <v>0</v>
      </c>
      <c r="L252" s="172">
        <v>0</v>
      </c>
      <c r="M252" s="172">
        <v>0</v>
      </c>
      <c r="N252" s="341">
        <f t="shared" si="51"/>
        <v>0</v>
      </c>
      <c r="O252" s="164">
        <f ca="1" t="shared" si="54"/>
        <v>0</v>
      </c>
      <c r="P252" s="172">
        <v>0</v>
      </c>
      <c r="Q252" s="165">
        <f ca="1" t="shared" si="55"/>
        <v>0</v>
      </c>
      <c r="R252" s="132"/>
      <c r="S252" s="167">
        <f t="shared" si="52"/>
        <v>0</v>
      </c>
      <c r="T252" s="165">
        <f t="shared" si="53"/>
        <v>0</v>
      </c>
      <c r="U252" s="132"/>
      <c r="V252" s="173">
        <v>0</v>
      </c>
      <c r="W252" s="165">
        <f t="shared" si="59"/>
        <v>0</v>
      </c>
      <c r="X252" s="174">
        <v>0</v>
      </c>
      <c r="Y252" s="165">
        <f t="shared" si="60"/>
        <v>0</v>
      </c>
      <c r="Z252" s="174">
        <v>0</v>
      </c>
      <c r="AA252" s="165">
        <f t="shared" si="61"/>
        <v>0</v>
      </c>
      <c r="AB252" s="132"/>
    </row>
    <row r="253" spans="1:28" ht="15">
      <c r="A253" s="132"/>
      <c r="B253" s="132"/>
      <c r="C253" s="318"/>
      <c r="D253" s="257">
        <v>26.11</v>
      </c>
      <c r="E253" s="201" t="s">
        <v>222</v>
      </c>
      <c r="F253" s="244"/>
      <c r="G253" s="170"/>
      <c r="H253" s="170"/>
      <c r="I253" s="172">
        <v>0</v>
      </c>
      <c r="J253" s="172">
        <v>0</v>
      </c>
      <c r="K253" s="164">
        <f ca="1" t="shared" si="50"/>
        <v>0</v>
      </c>
      <c r="L253" s="172">
        <v>0</v>
      </c>
      <c r="M253" s="172">
        <v>0</v>
      </c>
      <c r="N253" s="341">
        <f t="shared" si="51"/>
        <v>0</v>
      </c>
      <c r="O253" s="164">
        <f ca="1" t="shared" si="54"/>
        <v>0</v>
      </c>
      <c r="P253" s="172">
        <v>0</v>
      </c>
      <c r="Q253" s="165">
        <f ca="1" t="shared" si="55"/>
        <v>0</v>
      </c>
      <c r="R253" s="132"/>
      <c r="S253" s="167">
        <f t="shared" si="52"/>
        <v>0</v>
      </c>
      <c r="T253" s="165">
        <f t="shared" si="53"/>
        <v>0</v>
      </c>
      <c r="U253" s="132"/>
      <c r="V253" s="173">
        <v>0</v>
      </c>
      <c r="W253" s="165">
        <f t="shared" si="59"/>
        <v>0</v>
      </c>
      <c r="X253" s="174">
        <v>0</v>
      </c>
      <c r="Y253" s="165">
        <f t="shared" si="60"/>
        <v>0</v>
      </c>
      <c r="Z253" s="174">
        <v>0</v>
      </c>
      <c r="AA253" s="165">
        <f t="shared" si="61"/>
        <v>0</v>
      </c>
      <c r="AB253" s="132"/>
    </row>
    <row r="254" spans="1:28" ht="15">
      <c r="A254" s="132"/>
      <c r="B254" s="132"/>
      <c r="C254" s="318"/>
      <c r="D254" s="298">
        <v>26.12</v>
      </c>
      <c r="E254" s="201" t="s">
        <v>223</v>
      </c>
      <c r="F254" s="244"/>
      <c r="G254" s="170"/>
      <c r="H254" s="170"/>
      <c r="I254" s="172">
        <v>0</v>
      </c>
      <c r="J254" s="172">
        <v>0</v>
      </c>
      <c r="K254" s="164">
        <f aca="true" t="shared" si="65" ref="K254:K285">_xlfn.IFERROR(J254/$J$298,0)</f>
        <v>0</v>
      </c>
      <c r="L254" s="172">
        <v>0</v>
      </c>
      <c r="M254" s="172">
        <v>0</v>
      </c>
      <c r="N254" s="341">
        <f t="shared" si="51"/>
        <v>0</v>
      </c>
      <c r="O254" s="164">
        <f ca="1" t="shared" si="54"/>
        <v>0</v>
      </c>
      <c r="P254" s="172">
        <v>0</v>
      </c>
      <c r="Q254" s="165">
        <f ca="1" t="shared" si="55"/>
        <v>0</v>
      </c>
      <c r="R254" s="132"/>
      <c r="S254" s="167">
        <f t="shared" si="52"/>
        <v>0</v>
      </c>
      <c r="T254" s="165">
        <f t="shared" si="53"/>
        <v>0</v>
      </c>
      <c r="U254" s="132"/>
      <c r="V254" s="173">
        <v>0</v>
      </c>
      <c r="W254" s="165">
        <f t="shared" si="59"/>
        <v>0</v>
      </c>
      <c r="X254" s="174">
        <v>0</v>
      </c>
      <c r="Y254" s="165">
        <f t="shared" si="60"/>
        <v>0</v>
      </c>
      <c r="Z254" s="174">
        <v>0</v>
      </c>
      <c r="AA254" s="165">
        <f t="shared" si="61"/>
        <v>0</v>
      </c>
      <c r="AB254" s="132"/>
    </row>
    <row r="255" spans="1:28" ht="15">
      <c r="A255" s="132"/>
      <c r="B255" s="132"/>
      <c r="C255" s="318"/>
      <c r="D255" s="257">
        <v>26.13</v>
      </c>
      <c r="E255" s="201" t="s">
        <v>224</v>
      </c>
      <c r="F255" s="244"/>
      <c r="G255" s="170"/>
      <c r="H255" s="170"/>
      <c r="I255" s="172">
        <v>0</v>
      </c>
      <c r="J255" s="172">
        <v>0</v>
      </c>
      <c r="K255" s="164">
        <f ca="1" t="shared" si="65"/>
        <v>0</v>
      </c>
      <c r="L255" s="172">
        <v>0</v>
      </c>
      <c r="M255" s="172">
        <v>0</v>
      </c>
      <c r="N255" s="341">
        <f t="shared" si="51"/>
        <v>0</v>
      </c>
      <c r="O255" s="164">
        <f ca="1" t="shared" si="54"/>
        <v>0</v>
      </c>
      <c r="P255" s="172">
        <v>0</v>
      </c>
      <c r="Q255" s="165">
        <f ca="1" t="shared" si="55"/>
        <v>0</v>
      </c>
      <c r="R255" s="132"/>
      <c r="S255" s="167">
        <f t="shared" si="52"/>
        <v>0</v>
      </c>
      <c r="T255" s="165">
        <f t="shared" si="53"/>
        <v>0</v>
      </c>
      <c r="U255" s="132"/>
      <c r="V255" s="173">
        <v>0</v>
      </c>
      <c r="W255" s="165">
        <f t="shared" si="59"/>
        <v>0</v>
      </c>
      <c r="X255" s="174">
        <v>0</v>
      </c>
      <c r="Y255" s="165">
        <f t="shared" si="60"/>
        <v>0</v>
      </c>
      <c r="Z255" s="174">
        <v>0</v>
      </c>
      <c r="AA255" s="165">
        <f t="shared" si="61"/>
        <v>0</v>
      </c>
      <c r="AB255" s="132"/>
    </row>
    <row r="256" spans="1:28" ht="15">
      <c r="A256" s="132"/>
      <c r="B256" s="132"/>
      <c r="C256" s="318"/>
      <c r="D256" s="298">
        <v>26.14</v>
      </c>
      <c r="E256" s="201" t="s">
        <v>225</v>
      </c>
      <c r="F256" s="244"/>
      <c r="G256" s="170"/>
      <c r="H256" s="170"/>
      <c r="I256" s="172">
        <v>0</v>
      </c>
      <c r="J256" s="172">
        <v>0</v>
      </c>
      <c r="K256" s="164">
        <f ca="1" t="shared" si="65"/>
        <v>0</v>
      </c>
      <c r="L256" s="172">
        <v>0</v>
      </c>
      <c r="M256" s="172">
        <v>0</v>
      </c>
      <c r="N256" s="341">
        <f t="shared" si="51"/>
        <v>0</v>
      </c>
      <c r="O256" s="164">
        <f ca="1" t="shared" si="54"/>
        <v>0</v>
      </c>
      <c r="P256" s="172">
        <v>0</v>
      </c>
      <c r="Q256" s="165">
        <f ca="1" t="shared" si="55"/>
        <v>0</v>
      </c>
      <c r="R256" s="132"/>
      <c r="S256" s="167">
        <f t="shared" si="52"/>
        <v>0</v>
      </c>
      <c r="T256" s="165">
        <f t="shared" si="53"/>
        <v>0</v>
      </c>
      <c r="U256" s="132"/>
      <c r="V256" s="173">
        <v>0</v>
      </c>
      <c r="W256" s="165">
        <f t="shared" si="59"/>
        <v>0</v>
      </c>
      <c r="X256" s="174">
        <v>0</v>
      </c>
      <c r="Y256" s="165">
        <f t="shared" si="60"/>
        <v>0</v>
      </c>
      <c r="Z256" s="174">
        <v>0</v>
      </c>
      <c r="AA256" s="165">
        <f t="shared" si="61"/>
        <v>0</v>
      </c>
      <c r="AB256" s="132"/>
    </row>
    <row r="257" spans="1:28" ht="15">
      <c r="A257" s="132"/>
      <c r="B257" s="132"/>
      <c r="C257" s="318"/>
      <c r="D257" s="257">
        <v>26.15</v>
      </c>
      <c r="E257" s="201" t="s">
        <v>226</v>
      </c>
      <c r="F257" s="244"/>
      <c r="G257" s="170"/>
      <c r="H257" s="170"/>
      <c r="I257" s="172">
        <v>0</v>
      </c>
      <c r="J257" s="172">
        <v>0</v>
      </c>
      <c r="K257" s="164">
        <f ca="1" t="shared" si="65"/>
        <v>0</v>
      </c>
      <c r="L257" s="172">
        <v>0</v>
      </c>
      <c r="M257" s="172">
        <v>0</v>
      </c>
      <c r="N257" s="341">
        <f t="shared" si="51"/>
        <v>0</v>
      </c>
      <c r="O257" s="164">
        <f ca="1" t="shared" si="54"/>
        <v>0</v>
      </c>
      <c r="P257" s="172">
        <v>0</v>
      </c>
      <c r="Q257" s="165">
        <f ca="1" t="shared" si="55"/>
        <v>0</v>
      </c>
      <c r="R257" s="132"/>
      <c r="S257" s="167">
        <f t="shared" si="52"/>
        <v>0</v>
      </c>
      <c r="T257" s="165">
        <f t="shared" si="53"/>
        <v>0</v>
      </c>
      <c r="U257" s="132"/>
      <c r="V257" s="173">
        <v>0</v>
      </c>
      <c r="W257" s="165">
        <f t="shared" si="59"/>
        <v>0</v>
      </c>
      <c r="X257" s="174">
        <v>0</v>
      </c>
      <c r="Y257" s="165">
        <f t="shared" si="60"/>
        <v>0</v>
      </c>
      <c r="Z257" s="174">
        <v>0</v>
      </c>
      <c r="AA257" s="165">
        <f t="shared" si="61"/>
        <v>0</v>
      </c>
      <c r="AB257" s="132"/>
    </row>
    <row r="258" spans="1:28" ht="15">
      <c r="A258" s="132"/>
      <c r="B258" s="132"/>
      <c r="C258" s="318"/>
      <c r="D258" s="298">
        <v>26.16</v>
      </c>
      <c r="E258" s="201" t="s">
        <v>67</v>
      </c>
      <c r="F258" s="244"/>
      <c r="G258" s="170"/>
      <c r="H258" s="170"/>
      <c r="I258" s="172">
        <v>0</v>
      </c>
      <c r="J258" s="172">
        <v>0</v>
      </c>
      <c r="K258" s="164">
        <f ca="1" t="shared" si="65"/>
        <v>0</v>
      </c>
      <c r="L258" s="172">
        <v>0</v>
      </c>
      <c r="M258" s="172">
        <v>0</v>
      </c>
      <c r="N258" s="341">
        <f t="shared" si="51"/>
        <v>0</v>
      </c>
      <c r="O258" s="164">
        <f ca="1" t="shared" si="54"/>
        <v>0</v>
      </c>
      <c r="P258" s="172">
        <v>0</v>
      </c>
      <c r="Q258" s="165">
        <f ca="1" t="shared" si="55"/>
        <v>0</v>
      </c>
      <c r="R258" s="132"/>
      <c r="S258" s="167">
        <f t="shared" si="52"/>
        <v>0</v>
      </c>
      <c r="T258" s="165">
        <f t="shared" si="53"/>
        <v>0</v>
      </c>
      <c r="U258" s="132"/>
      <c r="V258" s="183" t="e">
        <f>#REF!</f>
        <v>#REF!</v>
      </c>
      <c r="W258" s="165">
        <f t="shared" si="59"/>
        <v>0</v>
      </c>
      <c r="X258" s="184" t="e">
        <f>#REF!</f>
        <v>#REF!</v>
      </c>
      <c r="Y258" s="165">
        <f t="shared" si="60"/>
        <v>0</v>
      </c>
      <c r="Z258" s="184" t="e">
        <f>#REF!</f>
        <v>#REF!</v>
      </c>
      <c r="AA258" s="165">
        <f t="shared" si="61"/>
        <v>0</v>
      </c>
      <c r="AB258" s="132"/>
    </row>
    <row r="259" spans="1:28" ht="15">
      <c r="A259" s="132"/>
      <c r="B259" s="132" t="s">
        <v>205</v>
      </c>
      <c r="C259" s="312">
        <f>C242+1</f>
        <v>27</v>
      </c>
      <c r="D259" s="177"/>
      <c r="E259" s="18" t="s">
        <v>227</v>
      </c>
      <c r="F259" s="18"/>
      <c r="G259" s="18"/>
      <c r="H259" s="18"/>
      <c r="I259" s="178">
        <v>0</v>
      </c>
      <c r="J259" s="178">
        <v>0</v>
      </c>
      <c r="K259" s="164">
        <f ca="1" t="shared" si="65"/>
        <v>0</v>
      </c>
      <c r="L259" s="178">
        <v>0</v>
      </c>
      <c r="M259" s="178">
        <v>0</v>
      </c>
      <c r="N259" s="163">
        <f t="shared" si="51"/>
        <v>0</v>
      </c>
      <c r="O259" s="164">
        <f ca="1" t="shared" si="54"/>
        <v>0</v>
      </c>
      <c r="P259" s="178">
        <v>0</v>
      </c>
      <c r="Q259" s="165">
        <f ca="1" t="shared" si="55"/>
        <v>0</v>
      </c>
      <c r="R259" s="132"/>
      <c r="S259" s="167">
        <f t="shared" si="52"/>
        <v>0</v>
      </c>
      <c r="T259" s="165">
        <f t="shared" si="53"/>
        <v>0</v>
      </c>
      <c r="U259" s="132"/>
      <c r="V259" s="173">
        <v>0</v>
      </c>
      <c r="W259" s="165">
        <f t="shared" si="59"/>
        <v>0</v>
      </c>
      <c r="X259" s="174">
        <v>0</v>
      </c>
      <c r="Y259" s="165">
        <f t="shared" si="60"/>
        <v>0</v>
      </c>
      <c r="Z259" s="174">
        <v>0</v>
      </c>
      <c r="AA259" s="165">
        <f t="shared" si="61"/>
        <v>0</v>
      </c>
      <c r="AB259" s="132"/>
    </row>
    <row r="260" spans="1:28" ht="15">
      <c r="A260" s="132"/>
      <c r="B260" s="132" t="s">
        <v>205</v>
      </c>
      <c r="C260" s="312">
        <f>C259+1</f>
        <v>28</v>
      </c>
      <c r="D260" s="177"/>
      <c r="E260" s="18" t="s">
        <v>228</v>
      </c>
      <c r="F260" s="18"/>
      <c r="G260" s="18"/>
      <c r="H260" s="18"/>
      <c r="I260" s="178">
        <v>0</v>
      </c>
      <c r="J260" s="178">
        <v>0</v>
      </c>
      <c r="K260" s="164">
        <f ca="1" t="shared" si="65"/>
        <v>0</v>
      </c>
      <c r="L260" s="178">
        <v>0</v>
      </c>
      <c r="M260" s="178">
        <v>0</v>
      </c>
      <c r="N260" s="163">
        <f t="shared" si="51"/>
        <v>0</v>
      </c>
      <c r="O260" s="164">
        <f ca="1" t="shared" si="54"/>
        <v>0</v>
      </c>
      <c r="P260" s="178">
        <v>0</v>
      </c>
      <c r="Q260" s="165">
        <f ca="1" t="shared" si="55"/>
        <v>0</v>
      </c>
      <c r="R260" s="132"/>
      <c r="S260" s="167">
        <f t="shared" si="52"/>
        <v>0</v>
      </c>
      <c r="T260" s="165">
        <f t="shared" si="53"/>
        <v>0</v>
      </c>
      <c r="U260" s="132"/>
      <c r="V260" s="173">
        <v>0</v>
      </c>
      <c r="W260" s="165">
        <f t="shared" si="59"/>
        <v>0</v>
      </c>
      <c r="X260" s="174">
        <v>0</v>
      </c>
      <c r="Y260" s="165">
        <f t="shared" si="60"/>
        <v>0</v>
      </c>
      <c r="Z260" s="174">
        <v>0</v>
      </c>
      <c r="AA260" s="165">
        <f t="shared" si="61"/>
        <v>0</v>
      </c>
      <c r="AB260" s="132"/>
    </row>
    <row r="261" spans="1:28" ht="15">
      <c r="A261" s="132"/>
      <c r="B261" s="132" t="s">
        <v>205</v>
      </c>
      <c r="C261" s="312">
        <f>C260+1</f>
        <v>29</v>
      </c>
      <c r="D261" s="177"/>
      <c r="E261" s="241" t="s">
        <v>229</v>
      </c>
      <c r="F261" s="241"/>
      <c r="G261" s="241"/>
      <c r="H261" s="241"/>
      <c r="I261" s="178">
        <f>SUM(I262:I264)</f>
        <v>0</v>
      </c>
      <c r="J261" s="178">
        <f>SUM(J262:J264)</f>
        <v>0</v>
      </c>
      <c r="K261" s="164">
        <f ca="1" t="shared" si="65"/>
        <v>0</v>
      </c>
      <c r="L261" s="178">
        <f>SUM(L262:L264)</f>
        <v>0</v>
      </c>
      <c r="M261" s="178">
        <f>SUM(M262:M264)</f>
        <v>0</v>
      </c>
      <c r="N261" s="163">
        <f t="shared" si="51"/>
        <v>0</v>
      </c>
      <c r="O261" s="164">
        <f ca="1" t="shared" si="54"/>
        <v>0</v>
      </c>
      <c r="P261" s="178">
        <f>SUM(P262:P264)</f>
        <v>0</v>
      </c>
      <c r="Q261" s="165">
        <f ca="1" t="shared" si="55"/>
        <v>0</v>
      </c>
      <c r="R261" s="132"/>
      <c r="S261" s="167">
        <f t="shared" si="52"/>
        <v>0</v>
      </c>
      <c r="T261" s="165">
        <f t="shared" si="53"/>
        <v>0</v>
      </c>
      <c r="U261" s="132"/>
      <c r="V261" s="166" t="e">
        <f>SUM(V262:V264)</f>
        <v>#REF!</v>
      </c>
      <c r="W261" s="165">
        <f t="shared" si="59"/>
        <v>0</v>
      </c>
      <c r="X261" s="167" t="e">
        <f>SUM(X262:X264)</f>
        <v>#REF!</v>
      </c>
      <c r="Y261" s="165">
        <f t="shared" si="60"/>
        <v>0</v>
      </c>
      <c r="Z261" s="167" t="e">
        <f>SUM(Z262:Z264)</f>
        <v>#REF!</v>
      </c>
      <c r="AA261" s="165">
        <f t="shared" si="61"/>
        <v>0</v>
      </c>
      <c r="AB261" s="132"/>
    </row>
    <row r="262" spans="1:28" ht="15">
      <c r="A262" s="132"/>
      <c r="B262" s="132"/>
      <c r="C262" s="318"/>
      <c r="D262" s="181" t="str">
        <f>C261&amp;".1"</f>
        <v>29.1</v>
      </c>
      <c r="E262" s="170" t="s">
        <v>230</v>
      </c>
      <c r="G262" s="170"/>
      <c r="H262" s="170"/>
      <c r="I262" s="172">
        <v>0</v>
      </c>
      <c r="J262" s="172">
        <v>0</v>
      </c>
      <c r="K262" s="164">
        <f ca="1" t="shared" si="65"/>
        <v>0</v>
      </c>
      <c r="L262" s="172">
        <v>0</v>
      </c>
      <c r="M262" s="172">
        <v>0</v>
      </c>
      <c r="N262" s="341">
        <f t="shared" si="51"/>
        <v>0</v>
      </c>
      <c r="O262" s="164">
        <f ca="1" t="shared" si="54"/>
        <v>0</v>
      </c>
      <c r="P262" s="172">
        <v>0</v>
      </c>
      <c r="Q262" s="165">
        <f ca="1" t="shared" si="55"/>
        <v>0</v>
      </c>
      <c r="R262" s="132"/>
      <c r="S262" s="167">
        <f t="shared" si="52"/>
        <v>0</v>
      </c>
      <c r="T262" s="165">
        <f t="shared" si="53"/>
        <v>0</v>
      </c>
      <c r="U262" s="132"/>
      <c r="V262" s="173">
        <v>0</v>
      </c>
      <c r="W262" s="165">
        <f t="shared" si="59"/>
        <v>0</v>
      </c>
      <c r="X262" s="174">
        <v>0</v>
      </c>
      <c r="Y262" s="165">
        <f t="shared" si="60"/>
        <v>0</v>
      </c>
      <c r="Z262" s="174">
        <v>0</v>
      </c>
      <c r="AA262" s="165">
        <f t="shared" si="61"/>
        <v>0</v>
      </c>
      <c r="AB262" s="132"/>
    </row>
    <row r="263" spans="1:28" ht="15">
      <c r="A263" s="132"/>
      <c r="B263" s="132"/>
      <c r="C263" s="318"/>
      <c r="D263" s="181" t="str">
        <f>C261&amp;".2"</f>
        <v>29.2</v>
      </c>
      <c r="E263" s="201" t="s">
        <v>231</v>
      </c>
      <c r="G263" s="201"/>
      <c r="H263" s="201"/>
      <c r="I263" s="172">
        <v>0</v>
      </c>
      <c r="J263" s="172">
        <v>0</v>
      </c>
      <c r="K263" s="164">
        <f ca="1" t="shared" si="65"/>
        <v>0</v>
      </c>
      <c r="L263" s="172">
        <v>0</v>
      </c>
      <c r="M263" s="172">
        <v>0</v>
      </c>
      <c r="N263" s="341">
        <f t="shared" si="51"/>
        <v>0</v>
      </c>
      <c r="O263" s="164">
        <f aca="true" t="shared" si="66" ref="O263:O285">_xlfn.IFERROR(N263/$N$298,0)</f>
        <v>0</v>
      </c>
      <c r="P263" s="172">
        <v>0</v>
      </c>
      <c r="Q263" s="165">
        <f aca="true" t="shared" si="67" ref="Q263:Q285">_xlfn.IFERROR(P263/$P$298,0)</f>
        <v>0</v>
      </c>
      <c r="R263" s="132"/>
      <c r="S263" s="167">
        <f t="shared" si="52"/>
        <v>0</v>
      </c>
      <c r="T263" s="165">
        <f t="shared" si="53"/>
        <v>0</v>
      </c>
      <c r="U263" s="132"/>
      <c r="V263" s="173">
        <v>0</v>
      </c>
      <c r="W263" s="165">
        <f t="shared" si="59"/>
        <v>0</v>
      </c>
      <c r="X263" s="174">
        <v>0</v>
      </c>
      <c r="Y263" s="165">
        <f t="shared" si="60"/>
        <v>0</v>
      </c>
      <c r="Z263" s="174">
        <v>0</v>
      </c>
      <c r="AA263" s="165">
        <f t="shared" si="61"/>
        <v>0</v>
      </c>
      <c r="AB263" s="132"/>
    </row>
    <row r="264" spans="1:28" ht="15">
      <c r="A264" s="132"/>
      <c r="B264" s="132"/>
      <c r="C264" s="318"/>
      <c r="D264" s="181" t="str">
        <f>C261&amp;".3"</f>
        <v>29.3</v>
      </c>
      <c r="E264" s="170" t="s">
        <v>232</v>
      </c>
      <c r="G264" s="170"/>
      <c r="H264" s="170"/>
      <c r="I264" s="178">
        <f>SUM(I265,I271,I277,I283)</f>
        <v>0</v>
      </c>
      <c r="J264" s="178">
        <f>SUM(J265,J271,J277,J283)</f>
        <v>0</v>
      </c>
      <c r="K264" s="164">
        <f ca="1" t="shared" si="65"/>
        <v>0</v>
      </c>
      <c r="L264" s="178">
        <f>SUM(L265,L271,L277,L283)</f>
        <v>0</v>
      </c>
      <c r="M264" s="178">
        <f>SUM(M265,M271,M277,M283)</f>
        <v>0</v>
      </c>
      <c r="N264" s="163">
        <f t="shared" si="51"/>
        <v>0</v>
      </c>
      <c r="O264" s="164">
        <f ca="1" t="shared" si="66"/>
        <v>0</v>
      </c>
      <c r="P264" s="178">
        <f>SUM(P265,P271,P277,P283)</f>
        <v>0</v>
      </c>
      <c r="Q264" s="165">
        <f ca="1" t="shared" si="67"/>
        <v>0</v>
      </c>
      <c r="R264" s="132"/>
      <c r="S264" s="167">
        <f t="shared" si="52"/>
        <v>0</v>
      </c>
      <c r="T264" s="165">
        <f t="shared" si="53"/>
        <v>0</v>
      </c>
      <c r="V264" s="264" t="e">
        <f>SUM(#REF!)</f>
        <v>#REF!</v>
      </c>
      <c r="W264" s="157">
        <f t="shared" si="59"/>
        <v>0</v>
      </c>
      <c r="X264" s="267" t="e">
        <f>SUM(#REF!)</f>
        <v>#REF!</v>
      </c>
      <c r="Y264" s="157">
        <f t="shared" si="60"/>
        <v>0</v>
      </c>
      <c r="Z264" s="267" t="e">
        <f>SUM(#REF!)</f>
        <v>#REF!</v>
      </c>
      <c r="AA264" s="157">
        <f t="shared" si="61"/>
        <v>0</v>
      </c>
      <c r="AB264" s="132"/>
    </row>
    <row r="265" spans="1:27" ht="15">
      <c r="A265" s="132"/>
      <c r="B265" s="132"/>
      <c r="C265" s="322"/>
      <c r="D265" s="257"/>
      <c r="E265" s="257" t="str">
        <f>D264&amp;".1"</f>
        <v>29.3.1</v>
      </c>
      <c r="F265" s="240" t="s">
        <v>93</v>
      </c>
      <c r="G265" s="244"/>
      <c r="H265" s="244"/>
      <c r="I265" s="178">
        <f>SUM(I266:I270)</f>
        <v>0</v>
      </c>
      <c r="J265" s="178">
        <f>SUM(J266:J270)</f>
        <v>0</v>
      </c>
      <c r="K265" s="164">
        <f ca="1" t="shared" si="65"/>
        <v>0</v>
      </c>
      <c r="L265" s="178">
        <f>SUM(L266:L270)</f>
        <v>0</v>
      </c>
      <c r="M265" s="178">
        <f>SUM(M266:M270)</f>
        <v>0</v>
      </c>
      <c r="N265" s="163">
        <f t="shared" si="51"/>
        <v>0</v>
      </c>
      <c r="O265" s="164">
        <f ca="1" t="shared" si="66"/>
        <v>0</v>
      </c>
      <c r="P265" s="178">
        <f>SUM(P266:P270)</f>
        <v>0</v>
      </c>
      <c r="Q265" s="165">
        <f ca="1" t="shared" si="67"/>
        <v>0</v>
      </c>
      <c r="R265" s="132"/>
      <c r="S265" s="167">
        <f t="shared" si="52"/>
        <v>0</v>
      </c>
      <c r="T265" s="165">
        <f t="shared" si="53"/>
        <v>0</v>
      </c>
      <c r="V265" s="265">
        <v>0</v>
      </c>
      <c r="W265" s="157">
        <f>_xlfn.IFERROR(V265/$V$224,0)</f>
        <v>0</v>
      </c>
      <c r="X265" s="266">
        <v>0</v>
      </c>
      <c r="Y265" s="157">
        <f>_xlfn.IFERROR(X265/$X$224,0)</f>
        <v>0</v>
      </c>
      <c r="Z265" s="266">
        <v>0</v>
      </c>
      <c r="AA265" s="157">
        <f>_xlfn.IFERROR(Z265/$Z$224,0)</f>
        <v>0</v>
      </c>
    </row>
    <row r="266" spans="1:27" ht="15">
      <c r="A266" s="132"/>
      <c r="B266" s="132"/>
      <c r="C266" s="322"/>
      <c r="D266" s="257"/>
      <c r="E266" s="257"/>
      <c r="F266" s="181" t="str">
        <f>E265&amp;".1"</f>
        <v>29.3.1.1</v>
      </c>
      <c r="G266" s="244" t="s">
        <v>94</v>
      </c>
      <c r="H266" s="248"/>
      <c r="I266" s="263">
        <v>0</v>
      </c>
      <c r="J266" s="263">
        <v>0</v>
      </c>
      <c r="K266" s="164">
        <f ca="1" t="shared" si="65"/>
        <v>0</v>
      </c>
      <c r="L266" s="263">
        <v>0</v>
      </c>
      <c r="M266" s="263">
        <v>0</v>
      </c>
      <c r="N266" s="341">
        <f t="shared" si="51"/>
        <v>0</v>
      </c>
      <c r="O266" s="164">
        <f ca="1" t="shared" si="66"/>
        <v>0</v>
      </c>
      <c r="P266" s="263">
        <v>0</v>
      </c>
      <c r="Q266" s="165">
        <f ca="1" t="shared" si="67"/>
        <v>0</v>
      </c>
      <c r="R266" s="132"/>
      <c r="S266" s="167">
        <f t="shared" si="52"/>
        <v>0</v>
      </c>
      <c r="T266" s="165">
        <f t="shared" si="53"/>
        <v>0</v>
      </c>
      <c r="V266" s="265"/>
      <c r="W266" s="157"/>
      <c r="X266" s="266"/>
      <c r="Y266" s="157"/>
      <c r="Z266" s="266"/>
      <c r="AA266" s="157"/>
    </row>
    <row r="267" spans="1:27" ht="15">
      <c r="A267" s="132"/>
      <c r="B267" s="132"/>
      <c r="C267" s="322"/>
      <c r="D267" s="257"/>
      <c r="E267" s="257"/>
      <c r="F267" s="181" t="str">
        <f>E265&amp;".2"</f>
        <v>29.3.1.2</v>
      </c>
      <c r="G267" s="244" t="s">
        <v>95</v>
      </c>
      <c r="H267" s="248"/>
      <c r="I267" s="263">
        <v>0</v>
      </c>
      <c r="J267" s="263">
        <v>0</v>
      </c>
      <c r="K267" s="164">
        <f ca="1" t="shared" si="65"/>
        <v>0</v>
      </c>
      <c r="L267" s="263">
        <v>0</v>
      </c>
      <c r="M267" s="263">
        <v>0</v>
      </c>
      <c r="N267" s="341">
        <f t="shared" si="51"/>
        <v>0</v>
      </c>
      <c r="O267" s="164">
        <f ca="1" t="shared" si="66"/>
        <v>0</v>
      </c>
      <c r="P267" s="263">
        <v>0</v>
      </c>
      <c r="Q267" s="165">
        <f ca="1" t="shared" si="67"/>
        <v>0</v>
      </c>
      <c r="R267" s="132"/>
      <c r="S267" s="167">
        <f t="shared" si="52"/>
        <v>0</v>
      </c>
      <c r="T267" s="165">
        <f t="shared" si="53"/>
        <v>0</v>
      </c>
      <c r="V267" s="265"/>
      <c r="W267" s="157"/>
      <c r="X267" s="266"/>
      <c r="Y267" s="157"/>
      <c r="Z267" s="266"/>
      <c r="AA267" s="157"/>
    </row>
    <row r="268" spans="1:27" ht="15">
      <c r="A268" s="132"/>
      <c r="B268" s="132"/>
      <c r="C268" s="322"/>
      <c r="D268" s="257"/>
      <c r="E268" s="257"/>
      <c r="F268" s="181" t="str">
        <f>E265&amp;".3"</f>
        <v>29.3.1.3</v>
      </c>
      <c r="G268" s="244" t="s">
        <v>96</v>
      </c>
      <c r="H268" s="248"/>
      <c r="I268" s="263">
        <v>0</v>
      </c>
      <c r="J268" s="263">
        <v>0</v>
      </c>
      <c r="K268" s="164">
        <f ca="1" t="shared" si="65"/>
        <v>0</v>
      </c>
      <c r="L268" s="263">
        <v>0</v>
      </c>
      <c r="M268" s="263">
        <v>0</v>
      </c>
      <c r="N268" s="341">
        <f t="shared" si="51"/>
        <v>0</v>
      </c>
      <c r="O268" s="164">
        <f ca="1" t="shared" si="66"/>
        <v>0</v>
      </c>
      <c r="P268" s="263">
        <v>0</v>
      </c>
      <c r="Q268" s="165">
        <f ca="1" t="shared" si="67"/>
        <v>0</v>
      </c>
      <c r="R268" s="132"/>
      <c r="S268" s="167">
        <f t="shared" si="52"/>
        <v>0</v>
      </c>
      <c r="T268" s="165">
        <f t="shared" si="53"/>
        <v>0</v>
      </c>
      <c r="V268" s="265"/>
      <c r="W268" s="157"/>
      <c r="X268" s="266"/>
      <c r="Y268" s="157"/>
      <c r="Z268" s="266"/>
      <c r="AA268" s="157"/>
    </row>
    <row r="269" spans="1:27" ht="15">
      <c r="A269" s="132"/>
      <c r="B269" s="132"/>
      <c r="C269" s="322"/>
      <c r="D269" s="257"/>
      <c r="E269" s="257"/>
      <c r="F269" s="181" t="str">
        <f>E265&amp;".4"</f>
        <v>29.3.1.4</v>
      </c>
      <c r="G269" s="244" t="s">
        <v>97</v>
      </c>
      <c r="H269" s="248"/>
      <c r="I269" s="263">
        <v>0</v>
      </c>
      <c r="J269" s="263">
        <v>0</v>
      </c>
      <c r="K269" s="164">
        <f ca="1" t="shared" si="65"/>
        <v>0</v>
      </c>
      <c r="L269" s="263">
        <v>0</v>
      </c>
      <c r="M269" s="263">
        <v>0</v>
      </c>
      <c r="N269" s="341">
        <f t="shared" si="51"/>
        <v>0</v>
      </c>
      <c r="O269" s="164">
        <f ca="1" t="shared" si="66"/>
        <v>0</v>
      </c>
      <c r="P269" s="263">
        <v>0</v>
      </c>
      <c r="Q269" s="165">
        <f ca="1" t="shared" si="67"/>
        <v>0</v>
      </c>
      <c r="R269" s="132"/>
      <c r="S269" s="167">
        <f t="shared" si="52"/>
        <v>0</v>
      </c>
      <c r="T269" s="165">
        <f t="shared" si="53"/>
        <v>0</v>
      </c>
      <c r="V269" s="265"/>
      <c r="W269" s="157"/>
      <c r="X269" s="266"/>
      <c r="Y269" s="157"/>
      <c r="Z269" s="266"/>
      <c r="AA269" s="157"/>
    </row>
    <row r="270" spans="1:27" ht="15">
      <c r="A270" s="132"/>
      <c r="B270" s="132"/>
      <c r="C270" s="322"/>
      <c r="D270" s="257"/>
      <c r="E270" s="257"/>
      <c r="F270" s="181" t="str">
        <f>E265&amp;".5"</f>
        <v>29.3.1.5</v>
      </c>
      <c r="G270" s="244" t="s">
        <v>98</v>
      </c>
      <c r="H270" s="248"/>
      <c r="I270" s="263">
        <v>0</v>
      </c>
      <c r="J270" s="263">
        <v>0</v>
      </c>
      <c r="K270" s="164">
        <f ca="1" t="shared" si="65"/>
        <v>0</v>
      </c>
      <c r="L270" s="263">
        <v>0</v>
      </c>
      <c r="M270" s="263">
        <v>0</v>
      </c>
      <c r="N270" s="341">
        <f t="shared" si="51"/>
        <v>0</v>
      </c>
      <c r="O270" s="164">
        <f ca="1" t="shared" si="66"/>
        <v>0</v>
      </c>
      <c r="P270" s="263">
        <v>0</v>
      </c>
      <c r="Q270" s="165">
        <f ca="1" t="shared" si="67"/>
        <v>0</v>
      </c>
      <c r="R270" s="132"/>
      <c r="S270" s="167">
        <f t="shared" si="52"/>
        <v>0</v>
      </c>
      <c r="T270" s="165">
        <f t="shared" si="53"/>
        <v>0</v>
      </c>
      <c r="V270" s="265"/>
      <c r="W270" s="157"/>
      <c r="X270" s="266"/>
      <c r="Y270" s="157"/>
      <c r="Z270" s="266"/>
      <c r="AA270" s="157"/>
    </row>
    <row r="271" spans="1:27" ht="15">
      <c r="A271" s="132"/>
      <c r="B271" s="132"/>
      <c r="C271" s="322"/>
      <c r="D271" s="257"/>
      <c r="E271" s="257" t="str">
        <f>D264&amp;".2"</f>
        <v>29.3.2</v>
      </c>
      <c r="F271" s="240" t="s">
        <v>99</v>
      </c>
      <c r="G271" s="244"/>
      <c r="H271" s="244"/>
      <c r="I271" s="178">
        <f>SUM(I272:I276)</f>
        <v>0</v>
      </c>
      <c r="J271" s="178">
        <f>SUM(J272:J276)</f>
        <v>0</v>
      </c>
      <c r="K271" s="164">
        <f ca="1" t="shared" si="65"/>
        <v>0</v>
      </c>
      <c r="L271" s="178">
        <f>SUM(L272:L276)</f>
        <v>0</v>
      </c>
      <c r="M271" s="178">
        <f>SUM(M272:M276)</f>
        <v>0</v>
      </c>
      <c r="N271" s="163">
        <f t="shared" si="51"/>
        <v>0</v>
      </c>
      <c r="O271" s="164">
        <f ca="1" t="shared" si="66"/>
        <v>0</v>
      </c>
      <c r="P271" s="178">
        <f>SUM(P272:P276)</f>
        <v>0</v>
      </c>
      <c r="Q271" s="165">
        <f ca="1" t="shared" si="67"/>
        <v>0</v>
      </c>
      <c r="R271" s="132"/>
      <c r="S271" s="167">
        <f t="shared" si="52"/>
        <v>0</v>
      </c>
      <c r="T271" s="165">
        <f t="shared" si="53"/>
        <v>0</v>
      </c>
      <c r="V271" s="265">
        <v>0</v>
      </c>
      <c r="W271" s="157">
        <f>_xlfn.IFERROR(V271/$V$224,0)</f>
        <v>0</v>
      </c>
      <c r="X271" s="266">
        <v>0</v>
      </c>
      <c r="Y271" s="157">
        <f>_xlfn.IFERROR(X271/$X$224,0)</f>
        <v>0</v>
      </c>
      <c r="Z271" s="266">
        <v>0</v>
      </c>
      <c r="AA271" s="157">
        <f>_xlfn.IFERROR(Z271/$Z$224,0)</f>
        <v>0</v>
      </c>
    </row>
    <row r="272" spans="1:27" ht="15">
      <c r="A272" s="132"/>
      <c r="B272" s="132"/>
      <c r="C272" s="322"/>
      <c r="D272" s="257"/>
      <c r="E272" s="257"/>
      <c r="F272" s="181" t="str">
        <f>E271&amp;".1"</f>
        <v>29.3.2.1</v>
      </c>
      <c r="G272" s="244" t="s">
        <v>100</v>
      </c>
      <c r="H272" s="248"/>
      <c r="I272" s="263">
        <v>0</v>
      </c>
      <c r="J272" s="263">
        <v>0</v>
      </c>
      <c r="K272" s="164">
        <f ca="1" t="shared" si="65"/>
        <v>0</v>
      </c>
      <c r="L272" s="263">
        <v>0</v>
      </c>
      <c r="M272" s="263">
        <v>0</v>
      </c>
      <c r="N272" s="341">
        <f t="shared" si="51"/>
        <v>0</v>
      </c>
      <c r="O272" s="164">
        <f ca="1" t="shared" si="66"/>
        <v>0</v>
      </c>
      <c r="P272" s="263">
        <v>0</v>
      </c>
      <c r="Q272" s="165">
        <f ca="1" t="shared" si="67"/>
        <v>0</v>
      </c>
      <c r="R272" s="132"/>
      <c r="S272" s="167">
        <f t="shared" si="52"/>
        <v>0</v>
      </c>
      <c r="T272" s="165">
        <f t="shared" si="53"/>
        <v>0</v>
      </c>
      <c r="V272" s="265"/>
      <c r="W272" s="157"/>
      <c r="X272" s="266"/>
      <c r="Y272" s="157"/>
      <c r="Z272" s="266"/>
      <c r="AA272" s="157"/>
    </row>
    <row r="273" spans="1:27" ht="15">
      <c r="A273" s="132"/>
      <c r="B273" s="132"/>
      <c r="C273" s="322"/>
      <c r="D273" s="257"/>
      <c r="E273" s="257"/>
      <c r="F273" s="181" t="str">
        <f>E271&amp;".2"</f>
        <v>29.3.2.2</v>
      </c>
      <c r="G273" s="244" t="s">
        <v>101</v>
      </c>
      <c r="H273" s="248"/>
      <c r="I273" s="263">
        <v>0</v>
      </c>
      <c r="J273" s="263">
        <v>0</v>
      </c>
      <c r="K273" s="164">
        <f ca="1" t="shared" si="65"/>
        <v>0</v>
      </c>
      <c r="L273" s="263">
        <v>0</v>
      </c>
      <c r="M273" s="263">
        <v>0</v>
      </c>
      <c r="N273" s="341">
        <f t="shared" si="51"/>
        <v>0</v>
      </c>
      <c r="O273" s="164">
        <f ca="1" t="shared" si="66"/>
        <v>0</v>
      </c>
      <c r="P273" s="263">
        <v>0</v>
      </c>
      <c r="Q273" s="165">
        <f ca="1" t="shared" si="67"/>
        <v>0</v>
      </c>
      <c r="R273" s="132"/>
      <c r="S273" s="167">
        <f t="shared" si="52"/>
        <v>0</v>
      </c>
      <c r="T273" s="165">
        <f t="shared" si="53"/>
        <v>0</v>
      </c>
      <c r="V273" s="265"/>
      <c r="W273" s="157"/>
      <c r="X273" s="266"/>
      <c r="Y273" s="157"/>
      <c r="Z273" s="266"/>
      <c r="AA273" s="157"/>
    </row>
    <row r="274" spans="1:27" ht="15">
      <c r="A274" s="132"/>
      <c r="B274" s="132"/>
      <c r="C274" s="322"/>
      <c r="D274" s="257"/>
      <c r="E274" s="257"/>
      <c r="F274" s="181" t="str">
        <f>E271&amp;".3"</f>
        <v>29.3.2.3</v>
      </c>
      <c r="G274" s="244" t="s">
        <v>102</v>
      </c>
      <c r="H274" s="248"/>
      <c r="I274" s="263">
        <v>0</v>
      </c>
      <c r="J274" s="263">
        <v>0</v>
      </c>
      <c r="K274" s="164">
        <f ca="1" t="shared" si="65"/>
        <v>0</v>
      </c>
      <c r="L274" s="263">
        <v>0</v>
      </c>
      <c r="M274" s="263">
        <v>0</v>
      </c>
      <c r="N274" s="341">
        <f t="shared" si="51"/>
        <v>0</v>
      </c>
      <c r="O274" s="164">
        <f ca="1" t="shared" si="66"/>
        <v>0</v>
      </c>
      <c r="P274" s="263">
        <v>0</v>
      </c>
      <c r="Q274" s="165">
        <f ca="1" t="shared" si="67"/>
        <v>0</v>
      </c>
      <c r="R274" s="132"/>
      <c r="S274" s="167">
        <f t="shared" si="52"/>
        <v>0</v>
      </c>
      <c r="T274" s="165">
        <f t="shared" si="53"/>
        <v>0</v>
      </c>
      <c r="V274" s="265"/>
      <c r="W274" s="157"/>
      <c r="X274" s="266"/>
      <c r="Y274" s="157"/>
      <c r="Z274" s="266"/>
      <c r="AA274" s="157"/>
    </row>
    <row r="275" spans="1:27" ht="15">
      <c r="A275" s="132"/>
      <c r="B275" s="132"/>
      <c r="C275" s="322"/>
      <c r="D275" s="257"/>
      <c r="E275" s="257"/>
      <c r="F275" s="181" t="str">
        <f>E271&amp;".4"</f>
        <v>29.3.2.4</v>
      </c>
      <c r="G275" s="244" t="s">
        <v>103</v>
      </c>
      <c r="H275" s="248"/>
      <c r="I275" s="263">
        <v>0</v>
      </c>
      <c r="J275" s="263">
        <v>0</v>
      </c>
      <c r="K275" s="164">
        <f ca="1" t="shared" si="65"/>
        <v>0</v>
      </c>
      <c r="L275" s="263">
        <v>0</v>
      </c>
      <c r="M275" s="263">
        <v>0</v>
      </c>
      <c r="N275" s="341">
        <f t="shared" si="51"/>
        <v>0</v>
      </c>
      <c r="O275" s="164">
        <f ca="1" t="shared" si="66"/>
        <v>0</v>
      </c>
      <c r="P275" s="263">
        <v>0</v>
      </c>
      <c r="Q275" s="165">
        <f ca="1" t="shared" si="67"/>
        <v>0</v>
      </c>
      <c r="R275" s="132"/>
      <c r="S275" s="167">
        <f t="shared" si="52"/>
        <v>0</v>
      </c>
      <c r="T275" s="165">
        <f t="shared" si="53"/>
        <v>0</v>
      </c>
      <c r="V275" s="265"/>
      <c r="W275" s="157"/>
      <c r="X275" s="266"/>
      <c r="Y275" s="157"/>
      <c r="Z275" s="266"/>
      <c r="AA275" s="157"/>
    </row>
    <row r="276" spans="1:27" ht="15">
      <c r="A276" s="132"/>
      <c r="B276" s="132"/>
      <c r="C276" s="322"/>
      <c r="D276" s="257"/>
      <c r="E276" s="257"/>
      <c r="F276" s="181" t="str">
        <f>E271&amp;".5"</f>
        <v>29.3.2.5</v>
      </c>
      <c r="G276" s="244" t="s">
        <v>104</v>
      </c>
      <c r="H276" s="248"/>
      <c r="I276" s="263">
        <v>0</v>
      </c>
      <c r="J276" s="263">
        <v>0</v>
      </c>
      <c r="K276" s="164">
        <f ca="1" t="shared" si="65"/>
        <v>0</v>
      </c>
      <c r="L276" s="263">
        <v>0</v>
      </c>
      <c r="M276" s="263">
        <v>0</v>
      </c>
      <c r="N276" s="341">
        <f t="shared" si="51"/>
        <v>0</v>
      </c>
      <c r="O276" s="164">
        <f ca="1" t="shared" si="66"/>
        <v>0</v>
      </c>
      <c r="P276" s="263">
        <v>0</v>
      </c>
      <c r="Q276" s="165">
        <f ca="1" t="shared" si="67"/>
        <v>0</v>
      </c>
      <c r="R276" s="132"/>
      <c r="S276" s="167">
        <f t="shared" si="52"/>
        <v>0</v>
      </c>
      <c r="T276" s="165">
        <f t="shared" si="53"/>
        <v>0</v>
      </c>
      <c r="V276" s="265"/>
      <c r="W276" s="157"/>
      <c r="X276" s="266"/>
      <c r="Y276" s="157"/>
      <c r="Z276" s="266"/>
      <c r="AA276" s="157"/>
    </row>
    <row r="277" spans="1:27" ht="15">
      <c r="A277" s="132"/>
      <c r="B277" s="132"/>
      <c r="C277" s="322"/>
      <c r="D277" s="257"/>
      <c r="E277" s="257" t="str">
        <f>D264&amp;".3"</f>
        <v>29.3.3</v>
      </c>
      <c r="F277" s="240" t="s">
        <v>105</v>
      </c>
      <c r="G277" s="244"/>
      <c r="H277" s="244"/>
      <c r="I277" s="178">
        <f>SUM(I278:I282)</f>
        <v>0</v>
      </c>
      <c r="J277" s="178">
        <f>SUM(J278:J282)</f>
        <v>0</v>
      </c>
      <c r="K277" s="164">
        <f ca="1" t="shared" si="65"/>
        <v>0</v>
      </c>
      <c r="L277" s="178">
        <f>SUM(L278:L282)</f>
        <v>0</v>
      </c>
      <c r="M277" s="178">
        <f>SUM(M278:M282)</f>
        <v>0</v>
      </c>
      <c r="N277" s="163">
        <f t="shared" si="51"/>
        <v>0</v>
      </c>
      <c r="O277" s="164">
        <f ca="1" t="shared" si="66"/>
        <v>0</v>
      </c>
      <c r="P277" s="178">
        <f>SUM(P278:P282)</f>
        <v>0</v>
      </c>
      <c r="Q277" s="165">
        <f ca="1" t="shared" si="67"/>
        <v>0</v>
      </c>
      <c r="R277" s="132"/>
      <c r="S277" s="167">
        <f t="shared" si="52"/>
        <v>0</v>
      </c>
      <c r="T277" s="165">
        <f t="shared" si="53"/>
        <v>0</v>
      </c>
      <c r="V277" s="265">
        <v>0</v>
      </c>
      <c r="W277" s="157">
        <f>_xlfn.IFERROR(V277/$V$224,0)</f>
        <v>0</v>
      </c>
      <c r="X277" s="266">
        <v>0</v>
      </c>
      <c r="Y277" s="157">
        <f>_xlfn.IFERROR(X277/$X$224,0)</f>
        <v>0</v>
      </c>
      <c r="Z277" s="266">
        <v>0</v>
      </c>
      <c r="AA277" s="157">
        <f>_xlfn.IFERROR(Z277/$Z$224,0)</f>
        <v>0</v>
      </c>
    </row>
    <row r="278" spans="1:27" ht="15">
      <c r="A278" s="132"/>
      <c r="B278" s="132"/>
      <c r="C278" s="322"/>
      <c r="D278" s="257"/>
      <c r="E278" s="257"/>
      <c r="F278" s="181" t="str">
        <f>E277&amp;".1"</f>
        <v>29.3.3.1</v>
      </c>
      <c r="G278" s="244" t="s">
        <v>106</v>
      </c>
      <c r="H278" s="248"/>
      <c r="I278" s="263">
        <v>0</v>
      </c>
      <c r="J278" s="263">
        <v>0</v>
      </c>
      <c r="K278" s="164">
        <f ca="1" t="shared" si="65"/>
        <v>0</v>
      </c>
      <c r="L278" s="263">
        <v>0</v>
      </c>
      <c r="M278" s="263">
        <v>0</v>
      </c>
      <c r="N278" s="341">
        <f t="shared" si="51"/>
        <v>0</v>
      </c>
      <c r="O278" s="164">
        <f ca="1" t="shared" si="66"/>
        <v>0</v>
      </c>
      <c r="P278" s="263">
        <v>0</v>
      </c>
      <c r="Q278" s="165">
        <f ca="1" t="shared" si="67"/>
        <v>0</v>
      </c>
      <c r="R278" s="132"/>
      <c r="S278" s="167">
        <f t="shared" si="52"/>
        <v>0</v>
      </c>
      <c r="T278" s="165">
        <f t="shared" si="53"/>
        <v>0</v>
      </c>
      <c r="V278" s="265"/>
      <c r="W278" s="157"/>
      <c r="X278" s="266"/>
      <c r="Y278" s="157"/>
      <c r="Z278" s="266"/>
      <c r="AA278" s="157"/>
    </row>
    <row r="279" spans="1:27" ht="15">
      <c r="A279" s="132"/>
      <c r="B279" s="132"/>
      <c r="C279" s="322"/>
      <c r="D279" s="257"/>
      <c r="E279" s="257"/>
      <c r="F279" s="181" t="str">
        <f>E277&amp;".2"</f>
        <v>29.3.3.2</v>
      </c>
      <c r="G279" s="244" t="s">
        <v>107</v>
      </c>
      <c r="H279" s="248"/>
      <c r="I279" s="263">
        <v>0</v>
      </c>
      <c r="J279" s="263">
        <v>0</v>
      </c>
      <c r="K279" s="164">
        <f ca="1" t="shared" si="65"/>
        <v>0</v>
      </c>
      <c r="L279" s="263">
        <v>0</v>
      </c>
      <c r="M279" s="263">
        <v>0</v>
      </c>
      <c r="N279" s="341">
        <f t="shared" si="51"/>
        <v>0</v>
      </c>
      <c r="O279" s="164">
        <f ca="1" t="shared" si="66"/>
        <v>0</v>
      </c>
      <c r="P279" s="263">
        <v>0</v>
      </c>
      <c r="Q279" s="165">
        <f ca="1" t="shared" si="67"/>
        <v>0</v>
      </c>
      <c r="R279" s="132"/>
      <c r="S279" s="167">
        <f t="shared" si="52"/>
        <v>0</v>
      </c>
      <c r="T279" s="165">
        <f t="shared" si="53"/>
        <v>0</v>
      </c>
      <c r="V279" s="265"/>
      <c r="W279" s="157"/>
      <c r="X279" s="266"/>
      <c r="Y279" s="157"/>
      <c r="Z279" s="266"/>
      <c r="AA279" s="157"/>
    </row>
    <row r="280" spans="1:27" ht="15">
      <c r="A280" s="132"/>
      <c r="B280" s="132"/>
      <c r="C280" s="322"/>
      <c r="D280" s="257"/>
      <c r="E280" s="257"/>
      <c r="F280" s="181" t="str">
        <f>E277&amp;".3"</f>
        <v>29.3.3.3</v>
      </c>
      <c r="G280" s="244" t="s">
        <v>108</v>
      </c>
      <c r="H280" s="248"/>
      <c r="I280" s="263">
        <v>0</v>
      </c>
      <c r="J280" s="263">
        <v>0</v>
      </c>
      <c r="K280" s="164">
        <f ca="1" t="shared" si="65"/>
        <v>0</v>
      </c>
      <c r="L280" s="263">
        <v>0</v>
      </c>
      <c r="M280" s="263">
        <v>0</v>
      </c>
      <c r="N280" s="341">
        <f t="shared" si="51"/>
        <v>0</v>
      </c>
      <c r="O280" s="164">
        <f ca="1" t="shared" si="66"/>
        <v>0</v>
      </c>
      <c r="P280" s="263">
        <v>0</v>
      </c>
      <c r="Q280" s="165">
        <f ca="1" t="shared" si="67"/>
        <v>0</v>
      </c>
      <c r="R280" s="132"/>
      <c r="S280" s="167">
        <f t="shared" si="52"/>
        <v>0</v>
      </c>
      <c r="T280" s="165">
        <f t="shared" si="53"/>
        <v>0</v>
      </c>
      <c r="V280" s="265"/>
      <c r="W280" s="157"/>
      <c r="X280" s="266"/>
      <c r="Y280" s="157"/>
      <c r="Z280" s="266"/>
      <c r="AA280" s="157"/>
    </row>
    <row r="281" spans="1:27" ht="15">
      <c r="A281" s="132"/>
      <c r="B281" s="132"/>
      <c r="C281" s="322"/>
      <c r="D281" s="257"/>
      <c r="E281" s="257"/>
      <c r="F281" s="181" t="str">
        <f>E277&amp;".4"</f>
        <v>29.3.3.4</v>
      </c>
      <c r="G281" s="244" t="s">
        <v>109</v>
      </c>
      <c r="H281" s="248"/>
      <c r="I281" s="263">
        <v>0</v>
      </c>
      <c r="J281" s="263">
        <v>0</v>
      </c>
      <c r="K281" s="164">
        <f ca="1" t="shared" si="65"/>
        <v>0</v>
      </c>
      <c r="L281" s="263">
        <v>0</v>
      </c>
      <c r="M281" s="263">
        <v>0</v>
      </c>
      <c r="N281" s="341">
        <f t="shared" si="51"/>
        <v>0</v>
      </c>
      <c r="O281" s="164">
        <f ca="1" t="shared" si="66"/>
        <v>0</v>
      </c>
      <c r="P281" s="263">
        <v>0</v>
      </c>
      <c r="Q281" s="165">
        <f ca="1" t="shared" si="67"/>
        <v>0</v>
      </c>
      <c r="R281" s="132"/>
      <c r="S281" s="167">
        <f t="shared" si="52"/>
        <v>0</v>
      </c>
      <c r="T281" s="165">
        <f t="shared" si="53"/>
        <v>0</v>
      </c>
      <c r="V281" s="265"/>
      <c r="W281" s="157"/>
      <c r="X281" s="266"/>
      <c r="Y281" s="157"/>
      <c r="Z281" s="266"/>
      <c r="AA281" s="157"/>
    </row>
    <row r="282" spans="1:27" ht="15">
      <c r="A282" s="132"/>
      <c r="B282" s="132"/>
      <c r="C282" s="322"/>
      <c r="D282" s="257"/>
      <c r="E282" s="257"/>
      <c r="F282" s="181" t="str">
        <f>E277&amp;".5"</f>
        <v>29.3.3.5</v>
      </c>
      <c r="G282" s="244" t="s">
        <v>110</v>
      </c>
      <c r="H282" s="248"/>
      <c r="I282" s="263">
        <v>0</v>
      </c>
      <c r="J282" s="263">
        <v>0</v>
      </c>
      <c r="K282" s="164">
        <f ca="1" t="shared" si="65"/>
        <v>0</v>
      </c>
      <c r="L282" s="263">
        <v>0</v>
      </c>
      <c r="M282" s="263">
        <v>0</v>
      </c>
      <c r="N282" s="341">
        <f t="shared" si="51"/>
        <v>0</v>
      </c>
      <c r="O282" s="164">
        <f ca="1" t="shared" si="66"/>
        <v>0</v>
      </c>
      <c r="P282" s="263">
        <v>0</v>
      </c>
      <c r="Q282" s="165">
        <f ca="1" t="shared" si="67"/>
        <v>0</v>
      </c>
      <c r="R282" s="132"/>
      <c r="S282" s="167">
        <f t="shared" si="52"/>
        <v>0</v>
      </c>
      <c r="T282" s="165">
        <f t="shared" si="53"/>
        <v>0</v>
      </c>
      <c r="V282" s="265"/>
      <c r="W282" s="157"/>
      <c r="X282" s="266"/>
      <c r="Y282" s="157"/>
      <c r="Z282" s="266"/>
      <c r="AA282" s="157"/>
    </row>
    <row r="283" spans="1:27" ht="15">
      <c r="A283" s="132"/>
      <c r="B283" s="132"/>
      <c r="C283" s="322"/>
      <c r="D283" s="257"/>
      <c r="E283" s="257" t="str">
        <f>D264&amp;".4"</f>
        <v>29.3.4</v>
      </c>
      <c r="F283" s="240" t="s">
        <v>111</v>
      </c>
      <c r="G283" s="244"/>
      <c r="H283" s="248"/>
      <c r="I283" s="178">
        <f>SUM(I284:I286)</f>
        <v>0</v>
      </c>
      <c r="J283" s="178">
        <f>SUM(J284:J286)</f>
        <v>0</v>
      </c>
      <c r="K283" s="164">
        <f ca="1" t="shared" si="65"/>
        <v>0</v>
      </c>
      <c r="L283" s="178">
        <f>SUM(L284:L286)</f>
        <v>0</v>
      </c>
      <c r="M283" s="178">
        <f>SUM(M284:M286)</f>
        <v>0</v>
      </c>
      <c r="N283" s="163">
        <f t="shared" si="51"/>
        <v>0</v>
      </c>
      <c r="O283" s="164">
        <f ca="1" t="shared" si="66"/>
        <v>0</v>
      </c>
      <c r="P283" s="178">
        <f>SUM(P284:P286)</f>
        <v>0</v>
      </c>
      <c r="Q283" s="165">
        <f ca="1" t="shared" si="67"/>
        <v>0</v>
      </c>
      <c r="R283" s="132"/>
      <c r="S283" s="167">
        <f t="shared" si="52"/>
        <v>0</v>
      </c>
      <c r="T283" s="165">
        <f t="shared" si="53"/>
        <v>0</v>
      </c>
      <c r="V283" s="265"/>
      <c r="W283" s="157"/>
      <c r="X283" s="266"/>
      <c r="Y283" s="157"/>
      <c r="Z283" s="266"/>
      <c r="AA283" s="157"/>
    </row>
    <row r="284" spans="1:27" ht="15">
      <c r="A284" s="132"/>
      <c r="B284" s="132"/>
      <c r="C284" s="322"/>
      <c r="D284" s="257"/>
      <c r="E284" s="257"/>
      <c r="F284" s="181" t="str">
        <f>E283&amp;".1"</f>
        <v>29.3.4.1</v>
      </c>
      <c r="G284" s="244" t="s">
        <v>112</v>
      </c>
      <c r="H284" s="248"/>
      <c r="I284" s="263">
        <v>0</v>
      </c>
      <c r="J284" s="263">
        <v>0</v>
      </c>
      <c r="K284" s="164">
        <f ca="1" t="shared" si="65"/>
        <v>0</v>
      </c>
      <c r="L284" s="263">
        <v>0</v>
      </c>
      <c r="M284" s="263">
        <v>0</v>
      </c>
      <c r="N284" s="341">
        <f t="shared" si="51"/>
        <v>0</v>
      </c>
      <c r="O284" s="164">
        <f ca="1" t="shared" si="66"/>
        <v>0</v>
      </c>
      <c r="P284" s="263">
        <v>0</v>
      </c>
      <c r="Q284" s="165">
        <f ca="1" t="shared" si="67"/>
        <v>0</v>
      </c>
      <c r="R284" s="132"/>
      <c r="S284" s="167">
        <f t="shared" si="52"/>
        <v>0</v>
      </c>
      <c r="T284" s="165">
        <f t="shared" si="53"/>
        <v>0</v>
      </c>
      <c r="V284" s="265"/>
      <c r="W284" s="157"/>
      <c r="X284" s="266"/>
      <c r="Y284" s="157"/>
      <c r="Z284" s="266"/>
      <c r="AA284" s="157"/>
    </row>
    <row r="285" spans="1:27" ht="15">
      <c r="A285" s="132"/>
      <c r="B285" s="132"/>
      <c r="C285" s="322"/>
      <c r="D285" s="257"/>
      <c r="E285" s="257"/>
      <c r="F285" s="181" t="str">
        <f>E283&amp;".2"</f>
        <v>29.3.4.2</v>
      </c>
      <c r="G285" s="244" t="s">
        <v>113</v>
      </c>
      <c r="H285" s="248"/>
      <c r="I285" s="263">
        <v>0</v>
      </c>
      <c r="J285" s="263">
        <v>0</v>
      </c>
      <c r="K285" s="164">
        <f ca="1" t="shared" si="65"/>
        <v>0</v>
      </c>
      <c r="L285" s="263">
        <v>0</v>
      </c>
      <c r="M285" s="263">
        <v>0</v>
      </c>
      <c r="N285" s="341">
        <f t="shared" si="51"/>
        <v>0</v>
      </c>
      <c r="O285" s="164">
        <f ca="1" t="shared" si="66"/>
        <v>0</v>
      </c>
      <c r="P285" s="263">
        <v>0</v>
      </c>
      <c r="Q285" s="165">
        <f ca="1" t="shared" si="67"/>
        <v>0</v>
      </c>
      <c r="R285" s="132"/>
      <c r="S285" s="167">
        <f t="shared" si="52"/>
        <v>0</v>
      </c>
      <c r="T285" s="165">
        <f t="shared" si="53"/>
        <v>0</v>
      </c>
      <c r="V285" s="265"/>
      <c r="W285" s="157"/>
      <c r="X285" s="266"/>
      <c r="Y285" s="157"/>
      <c r="Z285" s="266"/>
      <c r="AA285" s="157"/>
    </row>
    <row r="286" spans="1:27" ht="15">
      <c r="A286" s="132"/>
      <c r="B286" s="132"/>
      <c r="C286" s="322"/>
      <c r="D286" s="257"/>
      <c r="E286" s="257"/>
      <c r="F286" s="181" t="str">
        <f>E283&amp;".3"</f>
        <v>29.3.4.3</v>
      </c>
      <c r="G286" s="244" t="s">
        <v>114</v>
      </c>
      <c r="H286" s="248"/>
      <c r="I286" s="263">
        <v>0</v>
      </c>
      <c r="J286" s="263">
        <v>0</v>
      </c>
      <c r="K286" s="164">
        <f aca="true" t="shared" si="68" ref="K286:K298">_xlfn.IFERROR(J286/$J$298,0)</f>
        <v>0</v>
      </c>
      <c r="L286" s="263">
        <v>0</v>
      </c>
      <c r="M286" s="263">
        <v>0</v>
      </c>
      <c r="N286" s="341">
        <f t="shared" si="51"/>
        <v>0</v>
      </c>
      <c r="O286" s="164">
        <f aca="true" t="shared" si="69" ref="O286:O298">_xlfn.IFERROR(N286/$N$298,0)</f>
        <v>0</v>
      </c>
      <c r="P286" s="263">
        <v>0</v>
      </c>
      <c r="Q286" s="165">
        <f aca="true" t="shared" si="70" ref="Q286:Q298">_xlfn.IFERROR(P286/$P$298,0)</f>
        <v>0</v>
      </c>
      <c r="R286" s="132"/>
      <c r="S286" s="167">
        <f t="shared" si="52"/>
        <v>0</v>
      </c>
      <c r="T286" s="165">
        <f t="shared" si="53"/>
        <v>0</v>
      </c>
      <c r="V286" s="265"/>
      <c r="W286" s="157"/>
      <c r="X286" s="266"/>
      <c r="Y286" s="157"/>
      <c r="Z286" s="266"/>
      <c r="AA286" s="157"/>
    </row>
    <row r="287" spans="1:28" ht="15">
      <c r="A287" s="132"/>
      <c r="B287" s="132" t="s">
        <v>205</v>
      </c>
      <c r="C287" s="312">
        <f>C261+1</f>
        <v>30</v>
      </c>
      <c r="D287" s="177"/>
      <c r="E287" s="241" t="s">
        <v>233</v>
      </c>
      <c r="F287" s="241"/>
      <c r="G287" s="241"/>
      <c r="H287" s="18"/>
      <c r="I287" s="178">
        <v>0</v>
      </c>
      <c r="J287" s="178">
        <v>0</v>
      </c>
      <c r="K287" s="164">
        <f ca="1" t="shared" si="68"/>
        <v>0</v>
      </c>
      <c r="L287" s="178">
        <v>0</v>
      </c>
      <c r="M287" s="178">
        <v>0</v>
      </c>
      <c r="N287" s="163">
        <f aca="true" t="shared" si="71" ref="N287:N297">J287+L287-M287</f>
        <v>0</v>
      </c>
      <c r="O287" s="164">
        <f ca="1" t="shared" si="69"/>
        <v>0</v>
      </c>
      <c r="P287" s="178">
        <v>0</v>
      </c>
      <c r="Q287" s="165">
        <f ca="1" t="shared" si="70"/>
        <v>0</v>
      </c>
      <c r="R287" s="132"/>
      <c r="S287" s="167">
        <f aca="true" t="shared" si="72" ref="S287:S297">N287-P287</f>
        <v>0</v>
      </c>
      <c r="T287" s="165">
        <f aca="true" t="shared" si="73" ref="T287:T297">_xlfn.IFERROR(S287/P287,0)</f>
        <v>0</v>
      </c>
      <c r="U287" s="132"/>
      <c r="V287" s="274">
        <v>0</v>
      </c>
      <c r="W287" s="165">
        <f aca="true" t="shared" si="74" ref="W287:W298">_xlfn.IFERROR(V287/$V$298,0)</f>
        <v>0</v>
      </c>
      <c r="X287" s="275">
        <v>0</v>
      </c>
      <c r="Y287" s="165">
        <f aca="true" t="shared" si="75" ref="Y287:Y298">_xlfn.IFERROR(X287/$X$298,0)</f>
        <v>0</v>
      </c>
      <c r="Z287" s="275">
        <v>0</v>
      </c>
      <c r="AA287" s="165">
        <f aca="true" t="shared" si="76" ref="AA287:AA298">_xlfn.IFERROR(Z287/$Z$298,0)</f>
        <v>0</v>
      </c>
      <c r="AB287" s="132"/>
    </row>
    <row r="288" spans="1:28" ht="15">
      <c r="A288" s="132"/>
      <c r="B288" s="132" t="s">
        <v>205</v>
      </c>
      <c r="C288" s="312">
        <f aca="true" t="shared" si="77" ref="C288:C294">C287+1</f>
        <v>31</v>
      </c>
      <c r="D288" s="177"/>
      <c r="E288" s="241" t="s">
        <v>234</v>
      </c>
      <c r="F288" s="241"/>
      <c r="G288" s="241"/>
      <c r="H288" s="18"/>
      <c r="I288" s="178">
        <v>0</v>
      </c>
      <c r="J288" s="178">
        <v>0</v>
      </c>
      <c r="K288" s="164">
        <f ca="1" t="shared" si="68"/>
        <v>0</v>
      </c>
      <c r="L288" s="178">
        <v>0</v>
      </c>
      <c r="M288" s="178">
        <v>0</v>
      </c>
      <c r="N288" s="163">
        <f t="shared" si="71"/>
        <v>0</v>
      </c>
      <c r="O288" s="164">
        <f ca="1" t="shared" si="69"/>
        <v>0</v>
      </c>
      <c r="P288" s="178">
        <v>0</v>
      </c>
      <c r="Q288" s="165">
        <f ca="1" t="shared" si="70"/>
        <v>0</v>
      </c>
      <c r="R288" s="132"/>
      <c r="S288" s="167">
        <f t="shared" si="72"/>
        <v>0</v>
      </c>
      <c r="T288" s="165">
        <f t="shared" si="73"/>
        <v>0</v>
      </c>
      <c r="U288" s="132"/>
      <c r="V288" s="274">
        <v>0</v>
      </c>
      <c r="W288" s="165">
        <f t="shared" si="74"/>
        <v>0</v>
      </c>
      <c r="X288" s="275">
        <v>0</v>
      </c>
      <c r="Y288" s="165">
        <f t="shared" si="75"/>
        <v>0</v>
      </c>
      <c r="Z288" s="275">
        <v>0</v>
      </c>
      <c r="AA288" s="165">
        <f t="shared" si="76"/>
        <v>0</v>
      </c>
      <c r="AB288" s="132"/>
    </row>
    <row r="289" spans="1:28" ht="15">
      <c r="A289" s="132"/>
      <c r="B289" s="132" t="s">
        <v>205</v>
      </c>
      <c r="C289" s="312">
        <f t="shared" si="77"/>
        <v>32</v>
      </c>
      <c r="D289" s="177"/>
      <c r="E289" s="241" t="s">
        <v>235</v>
      </c>
      <c r="F289" s="241"/>
      <c r="G289" s="241"/>
      <c r="H289" s="18"/>
      <c r="I289" s="178">
        <v>0</v>
      </c>
      <c r="J289" s="178">
        <v>0</v>
      </c>
      <c r="K289" s="164">
        <f ca="1" t="shared" si="68"/>
        <v>0</v>
      </c>
      <c r="L289" s="178">
        <v>0</v>
      </c>
      <c r="M289" s="178">
        <v>0</v>
      </c>
      <c r="N289" s="163">
        <f t="shared" si="71"/>
        <v>0</v>
      </c>
      <c r="O289" s="164">
        <f ca="1" t="shared" si="69"/>
        <v>0</v>
      </c>
      <c r="P289" s="178">
        <v>0</v>
      </c>
      <c r="Q289" s="165">
        <f ca="1" t="shared" si="70"/>
        <v>0</v>
      </c>
      <c r="R289" s="132"/>
      <c r="S289" s="167">
        <f t="shared" si="72"/>
        <v>0</v>
      </c>
      <c r="T289" s="165">
        <f t="shared" si="73"/>
        <v>0</v>
      </c>
      <c r="U289" s="132"/>
      <c r="V289" s="274">
        <v>0</v>
      </c>
      <c r="W289" s="165">
        <f t="shared" si="74"/>
        <v>0</v>
      </c>
      <c r="X289" s="275">
        <v>0</v>
      </c>
      <c r="Y289" s="165">
        <f t="shared" si="75"/>
        <v>0</v>
      </c>
      <c r="Z289" s="275">
        <v>0</v>
      </c>
      <c r="AA289" s="165">
        <f t="shared" si="76"/>
        <v>0</v>
      </c>
      <c r="AB289" s="132"/>
    </row>
    <row r="290" spans="1:28" ht="15">
      <c r="A290" s="132"/>
      <c r="B290" s="132" t="s">
        <v>205</v>
      </c>
      <c r="C290" s="312">
        <f t="shared" si="77"/>
        <v>33</v>
      </c>
      <c r="D290" s="177"/>
      <c r="E290" s="241" t="s">
        <v>236</v>
      </c>
      <c r="F290" s="241"/>
      <c r="G290" s="241"/>
      <c r="H290" s="18"/>
      <c r="I290" s="178">
        <v>0</v>
      </c>
      <c r="J290" s="178">
        <v>0</v>
      </c>
      <c r="K290" s="164">
        <f ca="1" t="shared" si="68"/>
        <v>0</v>
      </c>
      <c r="L290" s="178">
        <v>0</v>
      </c>
      <c r="M290" s="178">
        <v>0</v>
      </c>
      <c r="N290" s="163">
        <f t="shared" si="71"/>
        <v>0</v>
      </c>
      <c r="O290" s="164">
        <f ca="1" t="shared" si="69"/>
        <v>0</v>
      </c>
      <c r="P290" s="178">
        <v>0</v>
      </c>
      <c r="Q290" s="165">
        <f ca="1" t="shared" si="70"/>
        <v>0</v>
      </c>
      <c r="R290" s="132"/>
      <c r="S290" s="167">
        <f t="shared" si="72"/>
        <v>0</v>
      </c>
      <c r="T290" s="165">
        <f t="shared" si="73"/>
        <v>0</v>
      </c>
      <c r="U290" s="132"/>
      <c r="V290" s="274">
        <v>0</v>
      </c>
      <c r="W290" s="165">
        <f t="shared" si="74"/>
        <v>0</v>
      </c>
      <c r="X290" s="275">
        <v>0</v>
      </c>
      <c r="Y290" s="165">
        <f t="shared" si="75"/>
        <v>0</v>
      </c>
      <c r="Z290" s="275">
        <v>0</v>
      </c>
      <c r="AA290" s="165">
        <f t="shared" si="76"/>
        <v>0</v>
      </c>
      <c r="AB290" s="132"/>
    </row>
    <row r="291" spans="1:28" ht="15">
      <c r="A291" s="132"/>
      <c r="B291" s="132" t="s">
        <v>205</v>
      </c>
      <c r="C291" s="312">
        <f t="shared" si="77"/>
        <v>34</v>
      </c>
      <c r="D291" s="177"/>
      <c r="E291" s="241" t="s">
        <v>237</v>
      </c>
      <c r="F291" s="241"/>
      <c r="G291" s="241"/>
      <c r="H291" s="18"/>
      <c r="I291" s="178">
        <v>0</v>
      </c>
      <c r="J291" s="178">
        <v>0</v>
      </c>
      <c r="K291" s="164">
        <f ca="1" t="shared" si="68"/>
        <v>0</v>
      </c>
      <c r="L291" s="178">
        <v>0</v>
      </c>
      <c r="M291" s="178">
        <v>0</v>
      </c>
      <c r="N291" s="163">
        <f t="shared" si="71"/>
        <v>0</v>
      </c>
      <c r="O291" s="164">
        <f ca="1" t="shared" si="69"/>
        <v>0</v>
      </c>
      <c r="P291" s="178">
        <v>0</v>
      </c>
      <c r="Q291" s="165">
        <f ca="1" t="shared" si="70"/>
        <v>0</v>
      </c>
      <c r="R291" s="132"/>
      <c r="S291" s="167">
        <f t="shared" si="72"/>
        <v>0</v>
      </c>
      <c r="T291" s="165">
        <f t="shared" si="73"/>
        <v>0</v>
      </c>
      <c r="U291" s="132"/>
      <c r="V291" s="274">
        <v>0</v>
      </c>
      <c r="W291" s="165">
        <f t="shared" si="74"/>
        <v>0</v>
      </c>
      <c r="X291" s="275">
        <v>0</v>
      </c>
      <c r="Y291" s="165">
        <f t="shared" si="75"/>
        <v>0</v>
      </c>
      <c r="Z291" s="275">
        <v>0</v>
      </c>
      <c r="AA291" s="165">
        <f t="shared" si="76"/>
        <v>0</v>
      </c>
      <c r="AB291" s="132"/>
    </row>
    <row r="292" spans="1:28" ht="15">
      <c r="A292" s="132"/>
      <c r="B292" s="132" t="s">
        <v>205</v>
      </c>
      <c r="C292" s="312">
        <f t="shared" si="77"/>
        <v>35</v>
      </c>
      <c r="D292" s="177"/>
      <c r="E292" s="18" t="s">
        <v>238</v>
      </c>
      <c r="F292" s="18"/>
      <c r="G292" s="18"/>
      <c r="H292" s="18"/>
      <c r="I292" s="178">
        <v>0</v>
      </c>
      <c r="J292" s="178">
        <v>0</v>
      </c>
      <c r="K292" s="164">
        <f ca="1" t="shared" si="68"/>
        <v>0</v>
      </c>
      <c r="L292" s="178">
        <v>0</v>
      </c>
      <c r="M292" s="178">
        <v>0</v>
      </c>
      <c r="N292" s="163">
        <f t="shared" si="71"/>
        <v>0</v>
      </c>
      <c r="O292" s="164">
        <f ca="1" t="shared" si="69"/>
        <v>0</v>
      </c>
      <c r="P292" s="178">
        <v>0</v>
      </c>
      <c r="Q292" s="165">
        <f ca="1" t="shared" si="70"/>
        <v>0</v>
      </c>
      <c r="R292" s="132"/>
      <c r="S292" s="167">
        <f t="shared" si="72"/>
        <v>0</v>
      </c>
      <c r="T292" s="165">
        <f t="shared" si="73"/>
        <v>0</v>
      </c>
      <c r="U292" s="132"/>
      <c r="V292" s="274">
        <v>0</v>
      </c>
      <c r="W292" s="165">
        <f t="shared" si="74"/>
        <v>0</v>
      </c>
      <c r="X292" s="275">
        <v>0</v>
      </c>
      <c r="Y292" s="165">
        <f t="shared" si="75"/>
        <v>0</v>
      </c>
      <c r="Z292" s="275">
        <v>0</v>
      </c>
      <c r="AA292" s="165">
        <f t="shared" si="76"/>
        <v>0</v>
      </c>
      <c r="AB292" s="132"/>
    </row>
    <row r="293" spans="1:28" ht="15">
      <c r="A293" s="132"/>
      <c r="B293" s="132" t="s">
        <v>205</v>
      </c>
      <c r="C293" s="312">
        <f t="shared" si="77"/>
        <v>36</v>
      </c>
      <c r="D293" s="177"/>
      <c r="E293" s="18" t="s">
        <v>239</v>
      </c>
      <c r="F293" s="18"/>
      <c r="G293" s="18"/>
      <c r="H293" s="18"/>
      <c r="I293" s="178">
        <v>0</v>
      </c>
      <c r="J293" s="178">
        <v>0</v>
      </c>
      <c r="K293" s="164">
        <f ca="1" t="shared" si="68"/>
        <v>0</v>
      </c>
      <c r="L293" s="178">
        <v>0</v>
      </c>
      <c r="M293" s="178">
        <v>0</v>
      </c>
      <c r="N293" s="163">
        <f t="shared" si="71"/>
        <v>0</v>
      </c>
      <c r="O293" s="164">
        <f ca="1" t="shared" si="69"/>
        <v>0</v>
      </c>
      <c r="P293" s="178">
        <v>0</v>
      </c>
      <c r="Q293" s="165">
        <f ca="1" t="shared" si="70"/>
        <v>0</v>
      </c>
      <c r="R293" s="132"/>
      <c r="S293" s="167">
        <f t="shared" si="72"/>
        <v>0</v>
      </c>
      <c r="T293" s="165">
        <f t="shared" si="73"/>
        <v>0</v>
      </c>
      <c r="U293" s="132"/>
      <c r="V293" s="274">
        <v>0</v>
      </c>
      <c r="W293" s="165">
        <f t="shared" si="74"/>
        <v>0</v>
      </c>
      <c r="X293" s="275">
        <v>0</v>
      </c>
      <c r="Y293" s="165">
        <f t="shared" si="75"/>
        <v>0</v>
      </c>
      <c r="Z293" s="275">
        <v>0</v>
      </c>
      <c r="AA293" s="165">
        <f t="shared" si="76"/>
        <v>0</v>
      </c>
      <c r="AB293" s="132"/>
    </row>
    <row r="294" spans="1:28" ht="15">
      <c r="A294" s="132"/>
      <c r="B294" s="132" t="s">
        <v>205</v>
      </c>
      <c r="C294" s="312">
        <f t="shared" si="77"/>
        <v>37</v>
      </c>
      <c r="D294" s="177"/>
      <c r="E294" s="18" t="s">
        <v>240</v>
      </c>
      <c r="F294" s="18"/>
      <c r="G294" s="18"/>
      <c r="H294" s="18"/>
      <c r="I294" s="163">
        <f>SUM(I295:I297)</f>
        <v>0</v>
      </c>
      <c r="J294" s="163">
        <f>SUM(J295:J297)</f>
        <v>0</v>
      </c>
      <c r="K294" s="164">
        <f ca="1" t="shared" si="68"/>
        <v>0</v>
      </c>
      <c r="L294" s="163">
        <f>SUM(L295:L297)</f>
        <v>0</v>
      </c>
      <c r="M294" s="163">
        <f>SUM(M295:M297)</f>
        <v>0</v>
      </c>
      <c r="N294" s="163">
        <f t="shared" si="71"/>
        <v>0</v>
      </c>
      <c r="O294" s="164">
        <f ca="1" t="shared" si="69"/>
        <v>0</v>
      </c>
      <c r="P294" s="163">
        <f>SUM(P295:P297)</f>
        <v>0</v>
      </c>
      <c r="Q294" s="165">
        <f ca="1" t="shared" si="70"/>
        <v>0</v>
      </c>
      <c r="R294" s="132"/>
      <c r="S294" s="167">
        <f t="shared" si="72"/>
        <v>0</v>
      </c>
      <c r="T294" s="165">
        <f t="shared" si="73"/>
        <v>0</v>
      </c>
      <c r="U294" s="132"/>
      <c r="V294" s="166">
        <f>SUM(V295:V297)</f>
        <v>0</v>
      </c>
      <c r="W294" s="165">
        <f t="shared" si="74"/>
        <v>0</v>
      </c>
      <c r="X294" s="167">
        <f>SUM(X295:X297)</f>
        <v>0</v>
      </c>
      <c r="Y294" s="165">
        <f t="shared" si="75"/>
        <v>0</v>
      </c>
      <c r="Z294" s="167">
        <f>SUM(Z295:Z297)</f>
        <v>0</v>
      </c>
      <c r="AA294" s="165">
        <f t="shared" si="76"/>
        <v>0</v>
      </c>
      <c r="AB294" s="132"/>
    </row>
    <row r="295" spans="1:28" ht="15">
      <c r="A295" s="132"/>
      <c r="B295" s="132"/>
      <c r="C295" s="318"/>
      <c r="D295" s="181" t="str">
        <f>C294&amp;".1"</f>
        <v>37.1</v>
      </c>
      <c r="E295" s="170" t="s">
        <v>198</v>
      </c>
      <c r="G295" s="170"/>
      <c r="H295" s="170"/>
      <c r="I295" s="172">
        <v>0</v>
      </c>
      <c r="J295" s="172">
        <v>0</v>
      </c>
      <c r="K295" s="164">
        <f ca="1" t="shared" si="68"/>
        <v>0</v>
      </c>
      <c r="L295" s="172">
        <v>0</v>
      </c>
      <c r="M295" s="172">
        <v>0</v>
      </c>
      <c r="N295" s="341">
        <f t="shared" si="71"/>
        <v>0</v>
      </c>
      <c r="O295" s="164">
        <f ca="1" t="shared" si="69"/>
        <v>0</v>
      </c>
      <c r="P295" s="172">
        <v>0</v>
      </c>
      <c r="Q295" s="165">
        <f ca="1" t="shared" si="70"/>
        <v>0</v>
      </c>
      <c r="R295" s="132"/>
      <c r="S295" s="167">
        <f t="shared" si="72"/>
        <v>0</v>
      </c>
      <c r="T295" s="165">
        <f t="shared" si="73"/>
        <v>0</v>
      </c>
      <c r="U295" s="132"/>
      <c r="V295" s="173">
        <v>0</v>
      </c>
      <c r="W295" s="165">
        <f t="shared" si="74"/>
        <v>0</v>
      </c>
      <c r="X295" s="174">
        <v>0</v>
      </c>
      <c r="Y295" s="165">
        <f t="shared" si="75"/>
        <v>0</v>
      </c>
      <c r="Z295" s="174">
        <v>0</v>
      </c>
      <c r="AA295" s="165">
        <f t="shared" si="76"/>
        <v>0</v>
      </c>
      <c r="AB295" s="132"/>
    </row>
    <row r="296" spans="1:28" ht="15">
      <c r="A296" s="132"/>
      <c r="B296" s="132"/>
      <c r="C296" s="318"/>
      <c r="D296" s="181" t="str">
        <f>C294&amp;".2"</f>
        <v>37.2</v>
      </c>
      <c r="E296" s="170" t="s">
        <v>199</v>
      </c>
      <c r="G296" s="170"/>
      <c r="H296" s="170"/>
      <c r="I296" s="172">
        <v>0</v>
      </c>
      <c r="J296" s="172">
        <v>0</v>
      </c>
      <c r="K296" s="164">
        <f ca="1" t="shared" si="68"/>
        <v>0</v>
      </c>
      <c r="L296" s="172">
        <v>0</v>
      </c>
      <c r="M296" s="172">
        <v>0</v>
      </c>
      <c r="N296" s="341">
        <f t="shared" si="71"/>
        <v>0</v>
      </c>
      <c r="O296" s="164">
        <f ca="1" t="shared" si="69"/>
        <v>0</v>
      </c>
      <c r="P296" s="172">
        <v>0</v>
      </c>
      <c r="Q296" s="165">
        <f ca="1" t="shared" si="70"/>
        <v>0</v>
      </c>
      <c r="R296" s="132"/>
      <c r="S296" s="167">
        <f>N296-P296</f>
        <v>0</v>
      </c>
      <c r="T296" s="165">
        <f t="shared" si="73"/>
        <v>0</v>
      </c>
      <c r="U296" s="132"/>
      <c r="V296" s="173">
        <v>0</v>
      </c>
      <c r="W296" s="165">
        <f t="shared" si="74"/>
        <v>0</v>
      </c>
      <c r="X296" s="174">
        <v>0</v>
      </c>
      <c r="Y296" s="165">
        <f t="shared" si="75"/>
        <v>0</v>
      </c>
      <c r="Z296" s="174">
        <v>0</v>
      </c>
      <c r="AA296" s="165">
        <f t="shared" si="76"/>
        <v>0</v>
      </c>
      <c r="AB296" s="132"/>
    </row>
    <row r="297" spans="1:28" ht="15" thickBot="1">
      <c r="A297" s="132"/>
      <c r="B297" s="132"/>
      <c r="C297" s="323"/>
      <c r="D297" s="181" t="str">
        <f>C294&amp;".3"</f>
        <v>37.3</v>
      </c>
      <c r="E297" s="204" t="s">
        <v>200</v>
      </c>
      <c r="G297" s="203"/>
      <c r="H297" s="203"/>
      <c r="I297" s="205">
        <v>0</v>
      </c>
      <c r="J297" s="205">
        <v>0</v>
      </c>
      <c r="K297" s="164">
        <f ca="1" t="shared" si="68"/>
        <v>0</v>
      </c>
      <c r="L297" s="205">
        <v>0</v>
      </c>
      <c r="M297" s="205">
        <v>0</v>
      </c>
      <c r="N297" s="341">
        <f t="shared" si="71"/>
        <v>0</v>
      </c>
      <c r="O297" s="164">
        <f ca="1" t="shared" si="69"/>
        <v>0</v>
      </c>
      <c r="P297" s="205">
        <v>0</v>
      </c>
      <c r="Q297" s="165">
        <f ca="1" t="shared" si="70"/>
        <v>0</v>
      </c>
      <c r="R297" s="132"/>
      <c r="S297" s="167">
        <f t="shared" si="72"/>
        <v>0</v>
      </c>
      <c r="T297" s="165">
        <f t="shared" si="73"/>
        <v>0</v>
      </c>
      <c r="U297" s="132"/>
      <c r="V297" s="173">
        <v>0</v>
      </c>
      <c r="W297" s="165">
        <f t="shared" si="74"/>
        <v>0</v>
      </c>
      <c r="X297" s="174">
        <v>0</v>
      </c>
      <c r="Y297" s="165">
        <f t="shared" si="75"/>
        <v>0</v>
      </c>
      <c r="Z297" s="174">
        <v>0</v>
      </c>
      <c r="AA297" s="165">
        <f t="shared" si="76"/>
        <v>0</v>
      </c>
      <c r="AB297" s="132"/>
    </row>
    <row r="298" spans="1:28" ht="15.75" thickBot="1">
      <c r="A298" s="132"/>
      <c r="B298" s="132"/>
      <c r="C298" s="206" t="s">
        <v>241</v>
      </c>
      <c r="D298" s="207"/>
      <c r="E298" s="208"/>
      <c r="F298" s="208"/>
      <c r="G298" s="208"/>
      <c r="H298" s="208"/>
      <c r="I298" s="209">
        <f ca="1">SUMIF($B$227:I297,"l",I227:I297)</f>
        <v>0</v>
      </c>
      <c r="J298" s="209">
        <f ca="1">SUMIF($B$227:J297,"l",J227:J297)</f>
        <v>0</v>
      </c>
      <c r="K298" s="210">
        <f ca="1" t="shared" si="68"/>
        <v>0</v>
      </c>
      <c r="L298" s="209">
        <f ca="1">SUMIF($B$227:L297,"l",L227:L297)</f>
        <v>0</v>
      </c>
      <c r="M298" s="209">
        <f ca="1">SUMIF($B$227:M297,"l",M227:M297)</f>
        <v>0</v>
      </c>
      <c r="N298" s="209">
        <f ca="1">SUMIF($B$227:N297,"l",N227:N297)</f>
        <v>0</v>
      </c>
      <c r="O298" s="210">
        <f ca="1" t="shared" si="69"/>
        <v>0</v>
      </c>
      <c r="P298" s="209">
        <f ca="1">SUMIF($B$227:P297,"l",P227:P297)</f>
        <v>0</v>
      </c>
      <c r="Q298" s="673">
        <f ca="1" t="shared" si="70"/>
        <v>0</v>
      </c>
      <c r="R298" s="132"/>
      <c r="S298" s="209">
        <f ca="1">SUMIF($B$227:S297,"l",S227:S297)</f>
        <v>0</v>
      </c>
      <c r="T298" s="673">
        <f ca="1">_xlfn.IFERROR(S298/P298,0)</f>
        <v>0</v>
      </c>
      <c r="U298" s="132"/>
      <c r="V298" s="211" t="e">
        <f>SUM(V294,#REF!,V287:V293,V259:V261,V242,V241:V241,#REF!,#REF!,#REF!,V227:V227)</f>
        <v>#REF!</v>
      </c>
      <c r="W298" s="673">
        <f t="shared" si="74"/>
        <v>0</v>
      </c>
      <c r="X298" s="336" t="e">
        <f>SUM(X294,#REF!,X287:X293,X259:X261,X242,X241:X241,#REF!,#REF!,#REF!,X227:X227)</f>
        <v>#REF!</v>
      </c>
      <c r="Y298" s="673">
        <f t="shared" si="75"/>
        <v>0</v>
      </c>
      <c r="Z298" s="336" t="e">
        <f>SUM(Z294,#REF!,Z287:Z293,Z259:Z261,Z242,Z241:Z241,#REF!,#REF!,#REF!,Z227:Z227)</f>
        <v>#REF!</v>
      </c>
      <c r="AA298" s="673">
        <f t="shared" si="76"/>
        <v>0</v>
      </c>
      <c r="AB298" s="132"/>
    </row>
    <row r="299" spans="1:28" ht="15">
      <c r="A299" s="132"/>
      <c r="B299" s="132"/>
      <c r="C299" s="180"/>
      <c r="D299" s="181"/>
      <c r="E299" s="170"/>
      <c r="F299" s="170"/>
      <c r="G299" s="170"/>
      <c r="H299" s="170"/>
      <c r="Q299" s="158"/>
      <c r="R299" s="132"/>
      <c r="S299" s="158"/>
      <c r="T299" s="157"/>
      <c r="U299" s="132"/>
      <c r="V299" s="156"/>
      <c r="W299" s="157"/>
      <c r="X299" s="158"/>
      <c r="Y299" s="157"/>
      <c r="Z299" s="158"/>
      <c r="AA299" s="157"/>
      <c r="AB299" s="132"/>
    </row>
    <row r="300" spans="1:28" ht="15">
      <c r="A300" s="132"/>
      <c r="B300" s="132"/>
      <c r="C300" s="180"/>
      <c r="D300" s="181"/>
      <c r="E300" s="212" t="s">
        <v>242</v>
      </c>
      <c r="F300" s="170"/>
      <c r="G300" s="170"/>
      <c r="H300" s="170"/>
      <c r="Q300" s="158"/>
      <c r="R300" s="132"/>
      <c r="S300" s="158"/>
      <c r="T300" s="157"/>
      <c r="U300" s="132"/>
      <c r="V300" s="156"/>
      <c r="W300" s="157"/>
      <c r="X300" s="158"/>
      <c r="Y300" s="157"/>
      <c r="Z300" s="158"/>
      <c r="AA300" s="157"/>
      <c r="AB300" s="132"/>
    </row>
    <row r="301" spans="1:28" ht="15">
      <c r="A301" s="132"/>
      <c r="B301" s="132" t="s">
        <v>243</v>
      </c>
      <c r="C301" s="312">
        <f>C294+1</f>
        <v>38</v>
      </c>
      <c r="D301" s="177"/>
      <c r="E301" s="162" t="s">
        <v>244</v>
      </c>
      <c r="F301" s="18"/>
      <c r="G301" s="18"/>
      <c r="H301" s="18"/>
      <c r="I301" s="163">
        <f>SUM(I302:I303)</f>
        <v>0</v>
      </c>
      <c r="J301" s="163">
        <f>SUM(J302:J303)</f>
        <v>0</v>
      </c>
      <c r="K301" s="164">
        <f aca="true" t="shared" si="78" ref="K301:K332">_xlfn.IFERROR(J301/$J$332,0)</f>
        <v>0</v>
      </c>
      <c r="L301" s="163">
        <f>SUM(L302:L303)</f>
        <v>0</v>
      </c>
      <c r="M301" s="163">
        <f>SUM(M302:M303)</f>
        <v>0</v>
      </c>
      <c r="N301" s="163">
        <f>J301+L301-M301</f>
        <v>0</v>
      </c>
      <c r="O301" s="164">
        <f aca="true" t="shared" si="79" ref="O301:O332">_xlfn.IFERROR(N301/$N$332,0)</f>
        <v>0</v>
      </c>
      <c r="P301" s="163">
        <f>SUM(P302:P303)</f>
        <v>0</v>
      </c>
      <c r="Q301" s="165">
        <f aca="true" t="shared" si="80" ref="Q301:Q332">_xlfn.IFERROR(P301/$P$332,0)</f>
        <v>0</v>
      </c>
      <c r="R301" s="132"/>
      <c r="S301" s="167">
        <f>N301-P301</f>
        <v>0</v>
      </c>
      <c r="T301" s="165">
        <f>_xlfn.IFERROR(S301/P301,0)</f>
        <v>0</v>
      </c>
      <c r="U301" s="132"/>
      <c r="V301" s="166">
        <f>SUM(V302:V303)</f>
        <v>0</v>
      </c>
      <c r="W301" s="165">
        <f>_xlfn.IFERROR(V301/$V$332,0)</f>
        <v>0</v>
      </c>
      <c r="X301" s="167">
        <f>SUM(X302:X303)</f>
        <v>0</v>
      </c>
      <c r="Y301" s="165">
        <f>_xlfn.IFERROR(X301/$X$332,0)</f>
        <v>0</v>
      </c>
      <c r="Z301" s="167">
        <f>SUM(Z302:Z303)</f>
        <v>0</v>
      </c>
      <c r="AA301" s="165">
        <f>_xlfn.IFERROR(Z301/$Z$332,0)</f>
        <v>0</v>
      </c>
      <c r="AB301" s="132"/>
    </row>
    <row r="302" spans="1:28" ht="15">
      <c r="A302" s="132"/>
      <c r="B302" s="132"/>
      <c r="C302" s="318"/>
      <c r="D302" s="181" t="str">
        <f>C301&amp;".1"</f>
        <v>38.1</v>
      </c>
      <c r="E302" s="171" t="s">
        <v>245</v>
      </c>
      <c r="G302" s="170"/>
      <c r="H302" s="170"/>
      <c r="I302" s="172">
        <v>0</v>
      </c>
      <c r="J302" s="172">
        <v>0</v>
      </c>
      <c r="K302" s="164">
        <f ca="1" t="shared" si="78"/>
        <v>0</v>
      </c>
      <c r="L302" s="172">
        <v>0</v>
      </c>
      <c r="M302" s="172">
        <v>0</v>
      </c>
      <c r="N302" s="341">
        <f aca="true" t="shared" si="81" ref="N302:N331">J302+L302-M302</f>
        <v>0</v>
      </c>
      <c r="O302" s="164">
        <f ca="1" t="shared" si="79"/>
        <v>0</v>
      </c>
      <c r="P302" s="172">
        <v>0</v>
      </c>
      <c r="Q302" s="165">
        <f ca="1" t="shared" si="80"/>
        <v>0</v>
      </c>
      <c r="R302" s="132"/>
      <c r="S302" s="167">
        <f aca="true" t="shared" si="82" ref="S302:S331">N302-P302</f>
        <v>0</v>
      </c>
      <c r="T302" s="165">
        <f aca="true" t="shared" si="83" ref="T302:T331">_xlfn.IFERROR(S302/P302,0)</f>
        <v>0</v>
      </c>
      <c r="U302" s="132"/>
      <c r="V302" s="173">
        <v>0</v>
      </c>
      <c r="W302" s="165">
        <f>_xlfn.IFERROR(V302/$V$332,0)</f>
        <v>0</v>
      </c>
      <c r="X302" s="174">
        <v>0</v>
      </c>
      <c r="Y302" s="165">
        <f>_xlfn.IFERROR(X302/$X$332,0)</f>
        <v>0</v>
      </c>
      <c r="Z302" s="174">
        <v>0</v>
      </c>
      <c r="AA302" s="165">
        <f>_xlfn.IFERROR(Z302/$Z$332,0)</f>
        <v>0</v>
      </c>
      <c r="AB302" s="132"/>
    </row>
    <row r="303" spans="1:28" ht="15">
      <c r="A303" s="132"/>
      <c r="B303" s="132"/>
      <c r="C303" s="318"/>
      <c r="D303" s="181" t="str">
        <f>C301&amp;".2"</f>
        <v>38.2</v>
      </c>
      <c r="E303" s="171" t="s">
        <v>246</v>
      </c>
      <c r="G303" s="170"/>
      <c r="H303" s="170"/>
      <c r="I303" s="172">
        <v>0</v>
      </c>
      <c r="J303" s="172">
        <v>0</v>
      </c>
      <c r="K303" s="164">
        <f ca="1" t="shared" si="78"/>
        <v>0</v>
      </c>
      <c r="L303" s="172">
        <v>0</v>
      </c>
      <c r="M303" s="172">
        <v>0</v>
      </c>
      <c r="N303" s="341">
        <f t="shared" si="81"/>
        <v>0</v>
      </c>
      <c r="O303" s="164">
        <f ca="1" t="shared" si="79"/>
        <v>0</v>
      </c>
      <c r="P303" s="172">
        <v>0</v>
      </c>
      <c r="Q303" s="165">
        <f ca="1" t="shared" si="80"/>
        <v>0</v>
      </c>
      <c r="R303" s="132"/>
      <c r="S303" s="167">
        <f t="shared" si="82"/>
        <v>0</v>
      </c>
      <c r="T303" s="165">
        <f t="shared" si="83"/>
        <v>0</v>
      </c>
      <c r="U303" s="132"/>
      <c r="V303" s="173">
        <v>0</v>
      </c>
      <c r="W303" s="165">
        <f>_xlfn.IFERROR(V303/$V$332,0)</f>
        <v>0</v>
      </c>
      <c r="X303" s="174">
        <v>0</v>
      </c>
      <c r="Y303" s="165">
        <f>_xlfn.IFERROR(X303/$X$332,0)</f>
        <v>0</v>
      </c>
      <c r="Z303" s="174">
        <v>0</v>
      </c>
      <c r="AA303" s="165">
        <f>_xlfn.IFERROR(Z303/$Z$332,0)</f>
        <v>0</v>
      </c>
      <c r="AB303" s="132"/>
    </row>
    <row r="304" spans="1:28" ht="15">
      <c r="A304" s="132"/>
      <c r="B304" s="132" t="s">
        <v>243</v>
      </c>
      <c r="C304" s="312">
        <f>C301+1</f>
        <v>39</v>
      </c>
      <c r="D304" s="177"/>
      <c r="E304" s="162" t="s">
        <v>247</v>
      </c>
      <c r="F304" s="162"/>
      <c r="G304" s="18"/>
      <c r="H304" s="18"/>
      <c r="I304" s="178">
        <v>0</v>
      </c>
      <c r="J304" s="178">
        <v>0</v>
      </c>
      <c r="K304" s="164">
        <f ca="1" t="shared" si="78"/>
        <v>0</v>
      </c>
      <c r="L304" s="178">
        <v>0</v>
      </c>
      <c r="M304" s="178">
        <v>0</v>
      </c>
      <c r="N304" s="163">
        <f t="shared" si="81"/>
        <v>0</v>
      </c>
      <c r="O304" s="164">
        <f ca="1" t="shared" si="79"/>
        <v>0</v>
      </c>
      <c r="P304" s="178">
        <v>0</v>
      </c>
      <c r="Q304" s="165">
        <f ca="1" t="shared" si="80"/>
        <v>0</v>
      </c>
      <c r="R304" s="132"/>
      <c r="S304" s="167">
        <f t="shared" si="82"/>
        <v>0</v>
      </c>
      <c r="T304" s="165">
        <f t="shared" si="83"/>
        <v>0</v>
      </c>
      <c r="U304" s="273"/>
      <c r="V304" s="274">
        <v>0</v>
      </c>
      <c r="W304" s="165">
        <f>_xlfn.IFERROR(V304/$V$332,0)</f>
        <v>0</v>
      </c>
      <c r="X304" s="275">
        <v>0</v>
      </c>
      <c r="Y304" s="165">
        <f>_xlfn.IFERROR(X304/$X$332,0)</f>
        <v>0</v>
      </c>
      <c r="Z304" s="275">
        <v>0</v>
      </c>
      <c r="AA304" s="165">
        <f>_xlfn.IFERROR(Z304/$Z$332,0)</f>
        <v>0</v>
      </c>
      <c r="AB304" s="132"/>
    </row>
    <row r="305" spans="1:28" ht="15">
      <c r="A305" s="132"/>
      <c r="B305" s="132" t="s">
        <v>243</v>
      </c>
      <c r="C305" s="312">
        <f>C304+1</f>
        <v>40</v>
      </c>
      <c r="D305" s="177"/>
      <c r="E305" s="162" t="s">
        <v>248</v>
      </c>
      <c r="F305" s="18"/>
      <c r="G305" s="18"/>
      <c r="H305" s="18"/>
      <c r="I305" s="178">
        <v>0</v>
      </c>
      <c r="J305" s="178">
        <v>0</v>
      </c>
      <c r="K305" s="164">
        <f ca="1" t="shared" si="78"/>
        <v>0</v>
      </c>
      <c r="L305" s="178">
        <v>0</v>
      </c>
      <c r="M305" s="178">
        <v>0</v>
      </c>
      <c r="N305" s="163">
        <f t="shared" si="81"/>
        <v>0</v>
      </c>
      <c r="O305" s="164">
        <f ca="1" t="shared" si="79"/>
        <v>0</v>
      </c>
      <c r="P305" s="178">
        <v>0</v>
      </c>
      <c r="Q305" s="165">
        <f ca="1" t="shared" si="80"/>
        <v>0</v>
      </c>
      <c r="R305" s="132"/>
      <c r="S305" s="167">
        <f t="shared" si="82"/>
        <v>0</v>
      </c>
      <c r="T305" s="165">
        <f t="shared" si="83"/>
        <v>0</v>
      </c>
      <c r="U305" s="273"/>
      <c r="V305" s="274">
        <v>0</v>
      </c>
      <c r="W305" s="165">
        <f>_xlfn.IFERROR(V305/$V$332,0)</f>
        <v>0</v>
      </c>
      <c r="X305" s="275">
        <v>0</v>
      </c>
      <c r="Y305" s="165">
        <f>_xlfn.IFERROR(X305/$X$332,0)</f>
        <v>0</v>
      </c>
      <c r="Z305" s="275">
        <v>0</v>
      </c>
      <c r="AA305" s="165">
        <f>_xlfn.IFERROR(Z305/$Z$332,0)</f>
        <v>0</v>
      </c>
      <c r="AB305" s="132"/>
    </row>
    <row r="306" spans="1:28" ht="15">
      <c r="A306" s="132"/>
      <c r="B306" s="132" t="s">
        <v>243</v>
      </c>
      <c r="C306" s="317"/>
      <c r="D306" s="181">
        <v>40.1</v>
      </c>
      <c r="E306" s="171" t="s">
        <v>249</v>
      </c>
      <c r="F306" s="200"/>
      <c r="G306" s="200"/>
      <c r="H306" s="200"/>
      <c r="I306" s="178">
        <v>0</v>
      </c>
      <c r="J306" s="178">
        <v>0</v>
      </c>
      <c r="K306" s="164">
        <f ca="1" t="shared" si="78"/>
        <v>0</v>
      </c>
      <c r="L306" s="178">
        <v>0</v>
      </c>
      <c r="M306" s="178">
        <v>0</v>
      </c>
      <c r="N306" s="163">
        <f t="shared" si="81"/>
        <v>0</v>
      </c>
      <c r="O306" s="164">
        <f ca="1" t="shared" si="79"/>
        <v>0</v>
      </c>
      <c r="P306" s="178">
        <v>0</v>
      </c>
      <c r="Q306" s="165">
        <f ca="1" t="shared" si="80"/>
        <v>0</v>
      </c>
      <c r="R306" s="132"/>
      <c r="S306" s="167">
        <f t="shared" si="82"/>
        <v>0</v>
      </c>
      <c r="T306" s="165">
        <f t="shared" si="83"/>
        <v>0</v>
      </c>
      <c r="U306" s="273"/>
      <c r="V306" s="274"/>
      <c r="W306" s="165"/>
      <c r="X306" s="275"/>
      <c r="Y306" s="165"/>
      <c r="Z306" s="275"/>
      <c r="AA306" s="165"/>
      <c r="AB306" s="132"/>
    </row>
    <row r="307" spans="1:28" ht="15">
      <c r="A307" s="132"/>
      <c r="B307" s="132" t="s">
        <v>243</v>
      </c>
      <c r="C307" s="312">
        <f>C305+1</f>
        <v>41</v>
      </c>
      <c r="D307" s="177"/>
      <c r="E307" s="162" t="s">
        <v>250</v>
      </c>
      <c r="F307" s="18"/>
      <c r="G307" s="18"/>
      <c r="H307" s="18"/>
      <c r="I307" s="178">
        <v>0</v>
      </c>
      <c r="J307" s="178">
        <v>0</v>
      </c>
      <c r="K307" s="164">
        <f ca="1" t="shared" si="78"/>
        <v>0</v>
      </c>
      <c r="L307" s="178">
        <v>0</v>
      </c>
      <c r="M307" s="178">
        <v>0</v>
      </c>
      <c r="N307" s="163">
        <f t="shared" si="81"/>
        <v>0</v>
      </c>
      <c r="O307" s="164">
        <f ca="1" t="shared" si="79"/>
        <v>0</v>
      </c>
      <c r="P307" s="178">
        <v>0</v>
      </c>
      <c r="Q307" s="165">
        <f ca="1" t="shared" si="80"/>
        <v>0</v>
      </c>
      <c r="R307" s="132"/>
      <c r="S307" s="167">
        <f t="shared" si="82"/>
        <v>0</v>
      </c>
      <c r="T307" s="165">
        <f t="shared" si="83"/>
        <v>0</v>
      </c>
      <c r="U307" s="273"/>
      <c r="V307" s="274">
        <v>0</v>
      </c>
      <c r="W307" s="165">
        <f aca="true" t="shared" si="84" ref="W307:W320">_xlfn.IFERROR(V307/$V$332,0)</f>
        <v>0</v>
      </c>
      <c r="X307" s="275">
        <v>0</v>
      </c>
      <c r="Y307" s="165">
        <f aca="true" t="shared" si="85" ref="Y307:Y320">_xlfn.IFERROR(X307/$X$332,0)</f>
        <v>0</v>
      </c>
      <c r="Z307" s="275">
        <v>0</v>
      </c>
      <c r="AA307" s="165">
        <f aca="true" t="shared" si="86" ref="AA307:AA320">_xlfn.IFERROR(Z307/$Z$332,0)</f>
        <v>0</v>
      </c>
      <c r="AB307" s="132"/>
    </row>
    <row r="308" spans="1:28" ht="15">
      <c r="A308" s="132"/>
      <c r="B308" s="132" t="s">
        <v>243</v>
      </c>
      <c r="C308" s="312">
        <f>C307+1</f>
        <v>42</v>
      </c>
      <c r="D308" s="177"/>
      <c r="E308" s="162" t="s">
        <v>251</v>
      </c>
      <c r="F308" s="18"/>
      <c r="G308" s="18"/>
      <c r="H308" s="18"/>
      <c r="I308" s="178">
        <v>0</v>
      </c>
      <c r="J308" s="178">
        <v>0</v>
      </c>
      <c r="K308" s="164">
        <f ca="1" t="shared" si="78"/>
        <v>0</v>
      </c>
      <c r="L308" s="178">
        <v>0</v>
      </c>
      <c r="M308" s="178">
        <v>0</v>
      </c>
      <c r="N308" s="163">
        <f t="shared" si="81"/>
        <v>0</v>
      </c>
      <c r="O308" s="164">
        <f ca="1" t="shared" si="79"/>
        <v>0</v>
      </c>
      <c r="P308" s="178">
        <v>0</v>
      </c>
      <c r="Q308" s="165">
        <f ca="1" t="shared" si="80"/>
        <v>0</v>
      </c>
      <c r="R308" s="132"/>
      <c r="S308" s="167">
        <f t="shared" si="82"/>
        <v>0</v>
      </c>
      <c r="T308" s="165">
        <f t="shared" si="83"/>
        <v>0</v>
      </c>
      <c r="U308" s="273"/>
      <c r="V308" s="274">
        <v>0</v>
      </c>
      <c r="W308" s="165">
        <f t="shared" si="84"/>
        <v>0</v>
      </c>
      <c r="X308" s="275">
        <v>0</v>
      </c>
      <c r="Y308" s="165">
        <f t="shared" si="85"/>
        <v>0</v>
      </c>
      <c r="Z308" s="275">
        <v>0</v>
      </c>
      <c r="AA308" s="165">
        <f t="shared" si="86"/>
        <v>0</v>
      </c>
      <c r="AB308" s="132"/>
    </row>
    <row r="309" spans="1:28" ht="15">
      <c r="A309" s="132"/>
      <c r="B309" s="132" t="s">
        <v>243</v>
      </c>
      <c r="C309" s="312">
        <f>C308+1</f>
        <v>43</v>
      </c>
      <c r="D309" s="177"/>
      <c r="E309" s="162" t="s">
        <v>252</v>
      </c>
      <c r="F309" s="18"/>
      <c r="G309" s="18"/>
      <c r="H309" s="18"/>
      <c r="I309" s="178">
        <v>0</v>
      </c>
      <c r="J309" s="178">
        <v>0</v>
      </c>
      <c r="K309" s="164">
        <f ca="1" t="shared" si="78"/>
        <v>0</v>
      </c>
      <c r="L309" s="178">
        <v>0</v>
      </c>
      <c r="M309" s="178">
        <v>0</v>
      </c>
      <c r="N309" s="163">
        <f t="shared" si="81"/>
        <v>0</v>
      </c>
      <c r="O309" s="164">
        <f ca="1" t="shared" si="79"/>
        <v>0</v>
      </c>
      <c r="P309" s="178">
        <v>0</v>
      </c>
      <c r="Q309" s="165">
        <f ca="1" t="shared" si="80"/>
        <v>0</v>
      </c>
      <c r="R309" s="132"/>
      <c r="S309" s="167">
        <f t="shared" si="82"/>
        <v>0</v>
      </c>
      <c r="T309" s="165">
        <f t="shared" si="83"/>
        <v>0</v>
      </c>
      <c r="U309" s="273"/>
      <c r="V309" s="274">
        <v>0</v>
      </c>
      <c r="W309" s="165">
        <f t="shared" si="84"/>
        <v>0</v>
      </c>
      <c r="X309" s="275">
        <v>0</v>
      </c>
      <c r="Y309" s="165">
        <f t="shared" si="85"/>
        <v>0</v>
      </c>
      <c r="Z309" s="275">
        <v>0</v>
      </c>
      <c r="AA309" s="165">
        <f t="shared" si="86"/>
        <v>0</v>
      </c>
      <c r="AB309" s="132"/>
    </row>
    <row r="310" spans="1:28" ht="15">
      <c r="A310" s="132"/>
      <c r="B310" s="132" t="s">
        <v>243</v>
      </c>
      <c r="C310" s="312">
        <f>C309+1</f>
        <v>44</v>
      </c>
      <c r="D310" s="177"/>
      <c r="E310" s="162" t="s">
        <v>253</v>
      </c>
      <c r="F310" s="18"/>
      <c r="G310" s="18"/>
      <c r="H310" s="18"/>
      <c r="I310" s="178">
        <v>0</v>
      </c>
      <c r="J310" s="178">
        <v>0</v>
      </c>
      <c r="K310" s="164">
        <f ca="1" t="shared" si="78"/>
        <v>0</v>
      </c>
      <c r="L310" s="178">
        <v>0</v>
      </c>
      <c r="M310" s="178">
        <v>0</v>
      </c>
      <c r="N310" s="163">
        <f t="shared" si="81"/>
        <v>0</v>
      </c>
      <c r="O310" s="164">
        <f ca="1" t="shared" si="79"/>
        <v>0</v>
      </c>
      <c r="P310" s="178">
        <v>0</v>
      </c>
      <c r="Q310" s="165">
        <f ca="1" t="shared" si="80"/>
        <v>0</v>
      </c>
      <c r="R310" s="132"/>
      <c r="S310" s="167">
        <f t="shared" si="82"/>
        <v>0</v>
      </c>
      <c r="T310" s="165">
        <f t="shared" si="83"/>
        <v>0</v>
      </c>
      <c r="U310" s="273"/>
      <c r="V310" s="274">
        <v>0</v>
      </c>
      <c r="W310" s="165">
        <f t="shared" si="84"/>
        <v>0</v>
      </c>
      <c r="X310" s="275">
        <v>0</v>
      </c>
      <c r="Y310" s="165">
        <f t="shared" si="85"/>
        <v>0</v>
      </c>
      <c r="Z310" s="275">
        <v>0</v>
      </c>
      <c r="AA310" s="165">
        <f t="shared" si="86"/>
        <v>0</v>
      </c>
      <c r="AB310" s="132"/>
    </row>
    <row r="311" spans="1:28" ht="15">
      <c r="A311" s="132"/>
      <c r="B311" s="132" t="s">
        <v>243</v>
      </c>
      <c r="C311" s="312">
        <f>C310+1</f>
        <v>45</v>
      </c>
      <c r="D311" s="177"/>
      <c r="E311" s="162" t="s">
        <v>254</v>
      </c>
      <c r="F311" s="18"/>
      <c r="G311" s="18"/>
      <c r="H311" s="18"/>
      <c r="I311" s="163">
        <f>SUM(I312:I315)</f>
        <v>0</v>
      </c>
      <c r="J311" s="163">
        <f>SUM(J312:J315)</f>
        <v>0</v>
      </c>
      <c r="K311" s="164">
        <f ca="1" t="shared" si="78"/>
        <v>0</v>
      </c>
      <c r="L311" s="163">
        <f>SUM(L312:L315)</f>
        <v>0</v>
      </c>
      <c r="M311" s="163">
        <f ca="1">SUM(M312:M315)</f>
        <v>0</v>
      </c>
      <c r="N311" s="163">
        <f ca="1" t="shared" si="81"/>
        <v>0</v>
      </c>
      <c r="O311" s="164">
        <f ca="1" t="shared" si="79"/>
        <v>0</v>
      </c>
      <c r="P311" s="163">
        <f>SUM(P312:P315)</f>
        <v>0</v>
      </c>
      <c r="Q311" s="165">
        <f ca="1" t="shared" si="80"/>
        <v>0</v>
      </c>
      <c r="R311" s="132"/>
      <c r="S311" s="167">
        <f ca="1" t="shared" si="82"/>
        <v>0</v>
      </c>
      <c r="T311" s="165">
        <f ca="1" t="shared" si="83"/>
        <v>0</v>
      </c>
      <c r="U311" s="132"/>
      <c r="V311" s="166">
        <f>SUM(V312:V314)</f>
        <v>0</v>
      </c>
      <c r="W311" s="165">
        <f t="shared" si="84"/>
        <v>0</v>
      </c>
      <c r="X311" s="167">
        <f>SUM(X312:X314)</f>
        <v>0</v>
      </c>
      <c r="Y311" s="165">
        <f t="shared" si="85"/>
        <v>0</v>
      </c>
      <c r="Z311" s="167">
        <f>SUM(Z312:Z314)</f>
        <v>0</v>
      </c>
      <c r="AA311" s="165">
        <f t="shared" si="86"/>
        <v>0</v>
      </c>
      <c r="AB311" s="132"/>
    </row>
    <row r="312" spans="1:28" ht="15">
      <c r="A312" s="132"/>
      <c r="B312" s="132"/>
      <c r="C312" s="318"/>
      <c r="D312" s="181" t="str">
        <f>C311&amp;".1"</f>
        <v>45.1</v>
      </c>
      <c r="E312" s="171" t="s">
        <v>255</v>
      </c>
      <c r="G312" s="171"/>
      <c r="H312" s="171"/>
      <c r="I312" s="172">
        <v>0</v>
      </c>
      <c r="J312" s="172">
        <v>0</v>
      </c>
      <c r="K312" s="164">
        <f ca="1" t="shared" si="78"/>
        <v>0</v>
      </c>
      <c r="L312" s="172">
        <v>0</v>
      </c>
      <c r="M312" s="172">
        <v>0</v>
      </c>
      <c r="N312" s="341">
        <f t="shared" si="81"/>
        <v>0</v>
      </c>
      <c r="O312" s="164">
        <f ca="1" t="shared" si="79"/>
        <v>0</v>
      </c>
      <c r="P312" s="172">
        <v>0</v>
      </c>
      <c r="Q312" s="165">
        <f ca="1" t="shared" si="80"/>
        <v>0</v>
      </c>
      <c r="R312" s="132"/>
      <c r="S312" s="167">
        <f t="shared" si="82"/>
        <v>0</v>
      </c>
      <c r="T312" s="165">
        <f t="shared" si="83"/>
        <v>0</v>
      </c>
      <c r="U312" s="132"/>
      <c r="V312" s="173">
        <v>0</v>
      </c>
      <c r="W312" s="165">
        <f t="shared" si="84"/>
        <v>0</v>
      </c>
      <c r="X312" s="174">
        <v>0</v>
      </c>
      <c r="Y312" s="165">
        <f t="shared" si="85"/>
        <v>0</v>
      </c>
      <c r="Z312" s="174">
        <v>0</v>
      </c>
      <c r="AA312" s="165">
        <f t="shared" si="86"/>
        <v>0</v>
      </c>
      <c r="AB312" s="132"/>
    </row>
    <row r="313" spans="1:28" ht="15">
      <c r="A313" s="132"/>
      <c r="B313" s="132"/>
      <c r="C313" s="318"/>
      <c r="D313" s="181" t="str">
        <f>C311&amp;".2"</f>
        <v>45.2</v>
      </c>
      <c r="E313" s="171" t="s">
        <v>256</v>
      </c>
      <c r="G313" s="171"/>
      <c r="H313" s="171"/>
      <c r="I313" s="172">
        <v>0</v>
      </c>
      <c r="J313" s="172">
        <v>0</v>
      </c>
      <c r="K313" s="164">
        <f ca="1" t="shared" si="78"/>
        <v>0</v>
      </c>
      <c r="L313" s="172">
        <v>0</v>
      </c>
      <c r="M313" s="342">
        <f ca="1">M224</f>
        <v>0</v>
      </c>
      <c r="N313" s="341">
        <f ca="1" t="shared" si="81"/>
        <v>0</v>
      </c>
      <c r="O313" s="164">
        <f ca="1" t="shared" si="79"/>
        <v>0</v>
      </c>
      <c r="P313" s="172">
        <v>0</v>
      </c>
      <c r="Q313" s="165">
        <f ca="1" t="shared" si="80"/>
        <v>0</v>
      </c>
      <c r="R313" s="132"/>
      <c r="S313" s="167">
        <f ca="1" t="shared" si="82"/>
        <v>0</v>
      </c>
      <c r="T313" s="165">
        <f ca="1" t="shared" si="83"/>
        <v>0</v>
      </c>
      <c r="U313" s="132"/>
      <c r="V313" s="173">
        <v>0</v>
      </c>
      <c r="W313" s="165">
        <f t="shared" si="84"/>
        <v>0</v>
      </c>
      <c r="X313" s="174">
        <v>0</v>
      </c>
      <c r="Y313" s="165">
        <f t="shared" si="85"/>
        <v>0</v>
      </c>
      <c r="Z313" s="174">
        <v>0</v>
      </c>
      <c r="AA313" s="165">
        <f t="shared" si="86"/>
        <v>0</v>
      </c>
      <c r="AB313" s="132"/>
    </row>
    <row r="314" spans="1:28" ht="15">
      <c r="A314" s="132"/>
      <c r="B314" s="132"/>
      <c r="C314" s="318"/>
      <c r="D314" s="181" t="str">
        <f>C311&amp;".3"</f>
        <v>45.3</v>
      </c>
      <c r="E314" s="171" t="s">
        <v>257</v>
      </c>
      <c r="G314" s="171"/>
      <c r="I314" s="172">
        <v>0</v>
      </c>
      <c r="J314" s="172">
        <v>0</v>
      </c>
      <c r="K314" s="164">
        <f ca="1" t="shared" si="78"/>
        <v>0</v>
      </c>
      <c r="L314" s="172">
        <v>0</v>
      </c>
      <c r="M314" s="172">
        <v>0</v>
      </c>
      <c r="N314" s="341">
        <f t="shared" si="81"/>
        <v>0</v>
      </c>
      <c r="O314" s="164">
        <f ca="1" t="shared" si="79"/>
        <v>0</v>
      </c>
      <c r="P314" s="172">
        <v>0</v>
      </c>
      <c r="Q314" s="165">
        <f ca="1" t="shared" si="80"/>
        <v>0</v>
      </c>
      <c r="R314" s="132"/>
      <c r="S314" s="167">
        <f t="shared" si="82"/>
        <v>0</v>
      </c>
      <c r="T314" s="165">
        <f t="shared" si="83"/>
        <v>0</v>
      </c>
      <c r="U314" s="132"/>
      <c r="V314" s="173">
        <v>0</v>
      </c>
      <c r="W314" s="165">
        <f t="shared" si="84"/>
        <v>0</v>
      </c>
      <c r="X314" s="174">
        <v>0</v>
      </c>
      <c r="Y314" s="165">
        <f t="shared" si="85"/>
        <v>0</v>
      </c>
      <c r="Z314" s="174">
        <v>0</v>
      </c>
      <c r="AA314" s="165">
        <f t="shared" si="86"/>
        <v>0</v>
      </c>
      <c r="AB314" s="132"/>
    </row>
    <row r="315" spans="1:28" ht="15">
      <c r="A315" s="132"/>
      <c r="B315" s="132"/>
      <c r="C315" s="318"/>
      <c r="D315" s="181" t="str">
        <f>C311&amp;".4"</f>
        <v>45.4</v>
      </c>
      <c r="E315" s="171" t="s">
        <v>258</v>
      </c>
      <c r="G315" s="171"/>
      <c r="H315" s="171"/>
      <c r="I315" s="172">
        <v>0</v>
      </c>
      <c r="J315" s="172">
        <v>0</v>
      </c>
      <c r="K315" s="164">
        <f ca="1" t="shared" si="78"/>
        <v>0</v>
      </c>
      <c r="L315" s="172">
        <v>0</v>
      </c>
      <c r="M315" s="172">
        <v>0</v>
      </c>
      <c r="N315" s="341">
        <f t="shared" si="81"/>
        <v>0</v>
      </c>
      <c r="O315" s="164">
        <f ca="1" t="shared" si="79"/>
        <v>0</v>
      </c>
      <c r="P315" s="172">
        <v>0</v>
      </c>
      <c r="Q315" s="165">
        <f ca="1" t="shared" si="80"/>
        <v>0</v>
      </c>
      <c r="R315" s="132"/>
      <c r="S315" s="167">
        <f t="shared" si="82"/>
        <v>0</v>
      </c>
      <c r="T315" s="165">
        <f t="shared" si="83"/>
        <v>0</v>
      </c>
      <c r="U315" s="132"/>
      <c r="V315" s="173">
        <v>0</v>
      </c>
      <c r="W315" s="165">
        <f t="shared" si="84"/>
        <v>0</v>
      </c>
      <c r="X315" s="174">
        <v>0</v>
      </c>
      <c r="Y315" s="165">
        <f t="shared" si="85"/>
        <v>0</v>
      </c>
      <c r="Z315" s="174">
        <v>0</v>
      </c>
      <c r="AA315" s="165">
        <f t="shared" si="86"/>
        <v>0</v>
      </c>
      <c r="AB315" s="132"/>
    </row>
    <row r="316" spans="1:28" ht="15">
      <c r="A316" s="132"/>
      <c r="B316" s="132" t="s">
        <v>243</v>
      </c>
      <c r="C316" s="312">
        <f>C311+1</f>
        <v>46</v>
      </c>
      <c r="D316" s="177" t="s">
        <v>259</v>
      </c>
      <c r="E316" s="162" t="s">
        <v>260</v>
      </c>
      <c r="F316" s="18"/>
      <c r="G316" s="18"/>
      <c r="H316" s="18"/>
      <c r="I316" s="178">
        <v>0</v>
      </c>
      <c r="J316" s="178">
        <v>0</v>
      </c>
      <c r="K316" s="164">
        <f ca="1" t="shared" si="78"/>
        <v>0</v>
      </c>
      <c r="L316" s="178">
        <v>0</v>
      </c>
      <c r="M316" s="178">
        <v>0</v>
      </c>
      <c r="N316" s="163">
        <f t="shared" si="81"/>
        <v>0</v>
      </c>
      <c r="O316" s="164">
        <f ca="1" t="shared" si="79"/>
        <v>0</v>
      </c>
      <c r="P316" s="178">
        <v>0</v>
      </c>
      <c r="Q316" s="165">
        <f ca="1" t="shared" si="80"/>
        <v>0</v>
      </c>
      <c r="R316" s="132"/>
      <c r="S316" s="167">
        <f t="shared" si="82"/>
        <v>0</v>
      </c>
      <c r="T316" s="165">
        <f t="shared" si="83"/>
        <v>0</v>
      </c>
      <c r="U316" s="132"/>
      <c r="V316" s="274">
        <v>0</v>
      </c>
      <c r="W316" s="165">
        <f t="shared" si="84"/>
        <v>0</v>
      </c>
      <c r="X316" s="275">
        <v>0</v>
      </c>
      <c r="Y316" s="165">
        <f t="shared" si="85"/>
        <v>0</v>
      </c>
      <c r="Z316" s="275">
        <v>0</v>
      </c>
      <c r="AA316" s="165">
        <f t="shared" si="86"/>
        <v>0</v>
      </c>
      <c r="AB316" s="132"/>
    </row>
    <row r="317" spans="1:28" ht="15">
      <c r="A317" s="132"/>
      <c r="B317" s="132" t="s">
        <v>243</v>
      </c>
      <c r="C317" s="312">
        <f>C316+1</f>
        <v>47</v>
      </c>
      <c r="D317" s="177"/>
      <c r="E317" s="162" t="s">
        <v>261</v>
      </c>
      <c r="F317" s="18"/>
      <c r="G317" s="18"/>
      <c r="H317" s="18"/>
      <c r="I317" s="163">
        <f>SUM(I318:I330)</f>
        <v>0</v>
      </c>
      <c r="J317" s="163">
        <f>SUM(J318:J330)</f>
        <v>0</v>
      </c>
      <c r="K317" s="164">
        <f ca="1" t="shared" si="78"/>
        <v>0</v>
      </c>
      <c r="L317" s="163">
        <f>SUM(L318:L330)</f>
        <v>0</v>
      </c>
      <c r="M317" s="163">
        <f>SUM(M318:M330)</f>
        <v>0</v>
      </c>
      <c r="N317" s="163">
        <f>J317+L317-M317</f>
        <v>0</v>
      </c>
      <c r="O317" s="164">
        <f ca="1" t="shared" si="79"/>
        <v>0</v>
      </c>
      <c r="P317" s="163">
        <f>SUM(P318:P330)</f>
        <v>0</v>
      </c>
      <c r="Q317" s="165">
        <f ca="1" t="shared" si="80"/>
        <v>0</v>
      </c>
      <c r="R317" s="132"/>
      <c r="S317" s="167">
        <f t="shared" si="82"/>
        <v>0</v>
      </c>
      <c r="T317" s="165">
        <f t="shared" si="83"/>
        <v>0</v>
      </c>
      <c r="U317" s="132"/>
      <c r="V317" s="166">
        <f>SUM(V318:V327)</f>
        <v>0</v>
      </c>
      <c r="W317" s="165">
        <f t="shared" si="84"/>
        <v>0</v>
      </c>
      <c r="X317" s="167">
        <f>SUM(X318:X327)</f>
        <v>0</v>
      </c>
      <c r="Y317" s="165">
        <f t="shared" si="85"/>
        <v>0</v>
      </c>
      <c r="Z317" s="167">
        <f>SUM(Z318:Z327)</f>
        <v>0</v>
      </c>
      <c r="AA317" s="165">
        <f t="shared" si="86"/>
        <v>0</v>
      </c>
      <c r="AB317" s="132"/>
    </row>
    <row r="318" spans="1:28" ht="15">
      <c r="A318" s="132"/>
      <c r="B318" s="132"/>
      <c r="C318" s="322"/>
      <c r="D318" s="257" t="str">
        <f>C317&amp;".1"</f>
        <v>47.1</v>
      </c>
      <c r="E318" s="240" t="s">
        <v>262</v>
      </c>
      <c r="G318" s="201"/>
      <c r="H318" s="201"/>
      <c r="I318" s="263">
        <v>0</v>
      </c>
      <c r="J318" s="263">
        <v>0</v>
      </c>
      <c r="K318" s="164">
        <f ca="1" t="shared" si="78"/>
        <v>0</v>
      </c>
      <c r="L318" s="263">
        <v>0</v>
      </c>
      <c r="M318" s="263">
        <v>0</v>
      </c>
      <c r="N318" s="341">
        <f t="shared" si="81"/>
        <v>0</v>
      </c>
      <c r="O318" s="164">
        <f ca="1" t="shared" si="79"/>
        <v>0</v>
      </c>
      <c r="P318" s="263">
        <v>0</v>
      </c>
      <c r="Q318" s="165">
        <f ca="1" t="shared" si="80"/>
        <v>0</v>
      </c>
      <c r="R318" s="132"/>
      <c r="S318" s="167">
        <f t="shared" si="82"/>
        <v>0</v>
      </c>
      <c r="T318" s="165">
        <f t="shared" si="83"/>
        <v>0</v>
      </c>
      <c r="U318" s="132"/>
      <c r="V318" s="265">
        <v>0</v>
      </c>
      <c r="W318" s="157">
        <f t="shared" si="84"/>
        <v>0</v>
      </c>
      <c r="X318" s="266">
        <v>0</v>
      </c>
      <c r="Y318" s="157">
        <f t="shared" si="85"/>
        <v>0</v>
      </c>
      <c r="Z318" s="266">
        <v>0</v>
      </c>
      <c r="AA318" s="157">
        <f t="shared" si="86"/>
        <v>0</v>
      </c>
      <c r="AB318" s="132"/>
    </row>
    <row r="319" spans="1:27" ht="15">
      <c r="A319" s="132"/>
      <c r="B319" s="132"/>
      <c r="C319" s="322"/>
      <c r="D319" s="257" t="str">
        <f>C317&amp;".2"</f>
        <v>47.2</v>
      </c>
      <c r="E319" s="240" t="s">
        <v>263</v>
      </c>
      <c r="G319" s="201"/>
      <c r="H319" s="201"/>
      <c r="I319" s="263">
        <v>0</v>
      </c>
      <c r="J319" s="263">
        <v>0</v>
      </c>
      <c r="K319" s="164">
        <f ca="1" t="shared" si="78"/>
        <v>0</v>
      </c>
      <c r="L319" s="263">
        <v>0</v>
      </c>
      <c r="M319" s="263">
        <v>0</v>
      </c>
      <c r="N319" s="341">
        <f t="shared" si="81"/>
        <v>0</v>
      </c>
      <c r="O319" s="164">
        <f ca="1" t="shared" si="79"/>
        <v>0</v>
      </c>
      <c r="P319" s="263">
        <v>0</v>
      </c>
      <c r="Q319" s="165">
        <f ca="1" t="shared" si="80"/>
        <v>0</v>
      </c>
      <c r="R319" s="132"/>
      <c r="S319" s="167">
        <f t="shared" si="82"/>
        <v>0</v>
      </c>
      <c r="T319" s="165">
        <f t="shared" si="83"/>
        <v>0</v>
      </c>
      <c r="U319" s="132"/>
      <c r="V319" s="265">
        <v>0</v>
      </c>
      <c r="W319" s="157">
        <f t="shared" si="84"/>
        <v>0</v>
      </c>
      <c r="X319" s="266">
        <v>0</v>
      </c>
      <c r="Y319" s="157">
        <f t="shared" si="85"/>
        <v>0</v>
      </c>
      <c r="Z319" s="266">
        <v>0</v>
      </c>
      <c r="AA319" s="157">
        <f t="shared" si="86"/>
        <v>0</v>
      </c>
    </row>
    <row r="320" spans="1:27" ht="15">
      <c r="A320" s="132"/>
      <c r="B320" s="132"/>
      <c r="C320" s="322"/>
      <c r="D320" s="257" t="str">
        <f>C317&amp;".3"</f>
        <v>47.3</v>
      </c>
      <c r="E320" s="240" t="s">
        <v>264</v>
      </c>
      <c r="G320" s="201"/>
      <c r="H320" s="201"/>
      <c r="I320" s="263">
        <v>0</v>
      </c>
      <c r="J320" s="263">
        <v>0</v>
      </c>
      <c r="K320" s="164">
        <f ca="1" t="shared" si="78"/>
        <v>0</v>
      </c>
      <c r="L320" s="263">
        <v>0</v>
      </c>
      <c r="M320" s="263">
        <v>0</v>
      </c>
      <c r="N320" s="341">
        <f t="shared" si="81"/>
        <v>0</v>
      </c>
      <c r="O320" s="164">
        <f ca="1" t="shared" si="79"/>
        <v>0</v>
      </c>
      <c r="P320" s="263">
        <v>0</v>
      </c>
      <c r="Q320" s="165">
        <f ca="1" t="shared" si="80"/>
        <v>0</v>
      </c>
      <c r="R320" s="132"/>
      <c r="S320" s="167">
        <f t="shared" si="82"/>
        <v>0</v>
      </c>
      <c r="T320" s="165">
        <f t="shared" si="83"/>
        <v>0</v>
      </c>
      <c r="U320" s="132"/>
      <c r="V320" s="265">
        <v>0</v>
      </c>
      <c r="W320" s="157">
        <f t="shared" si="84"/>
        <v>0</v>
      </c>
      <c r="X320" s="266">
        <v>0</v>
      </c>
      <c r="Y320" s="157">
        <f t="shared" si="85"/>
        <v>0</v>
      </c>
      <c r="Z320" s="266">
        <v>0</v>
      </c>
      <c r="AA320" s="157">
        <f t="shared" si="86"/>
        <v>0</v>
      </c>
    </row>
    <row r="321" spans="1:27" ht="15">
      <c r="A321" s="132"/>
      <c r="B321" s="132"/>
      <c r="C321" s="322"/>
      <c r="D321" s="257">
        <f aca="true" t="shared" si="87" ref="D321:D326">D320+0.1</f>
        <v>47.4</v>
      </c>
      <c r="E321" s="240" t="s">
        <v>265</v>
      </c>
      <c r="F321" s="244"/>
      <c r="G321" s="201"/>
      <c r="H321" s="201"/>
      <c r="I321" s="263">
        <v>0</v>
      </c>
      <c r="J321" s="263">
        <v>0</v>
      </c>
      <c r="K321" s="164">
        <f ca="1" t="shared" si="78"/>
        <v>0</v>
      </c>
      <c r="L321" s="263">
        <v>0</v>
      </c>
      <c r="M321" s="263">
        <v>0</v>
      </c>
      <c r="N321" s="341">
        <f t="shared" si="81"/>
        <v>0</v>
      </c>
      <c r="O321" s="164">
        <f ca="1" t="shared" si="79"/>
        <v>0</v>
      </c>
      <c r="P321" s="263">
        <v>0</v>
      </c>
      <c r="Q321" s="165">
        <f ca="1" t="shared" si="80"/>
        <v>0</v>
      </c>
      <c r="R321" s="132"/>
      <c r="S321" s="167">
        <f t="shared" si="82"/>
        <v>0</v>
      </c>
      <c r="T321" s="165">
        <f t="shared" si="83"/>
        <v>0</v>
      </c>
      <c r="U321" s="132"/>
      <c r="V321" s="265"/>
      <c r="W321" s="157"/>
      <c r="X321" s="266"/>
      <c r="Y321" s="157"/>
      <c r="Z321" s="266"/>
      <c r="AA321" s="157"/>
    </row>
    <row r="322" spans="1:27" ht="15">
      <c r="A322" s="132"/>
      <c r="B322" s="132"/>
      <c r="C322" s="322"/>
      <c r="D322" s="257">
        <f t="shared" si="87"/>
        <v>47.5</v>
      </c>
      <c r="E322" s="240" t="s">
        <v>266</v>
      </c>
      <c r="F322" s="244"/>
      <c r="G322" s="201"/>
      <c r="H322" s="201"/>
      <c r="I322" s="263">
        <v>0</v>
      </c>
      <c r="J322" s="263">
        <v>0</v>
      </c>
      <c r="K322" s="164">
        <f ca="1" t="shared" si="78"/>
        <v>0</v>
      </c>
      <c r="L322" s="263">
        <v>0</v>
      </c>
      <c r="M322" s="263">
        <v>0</v>
      </c>
      <c r="N322" s="341">
        <f t="shared" si="81"/>
        <v>0</v>
      </c>
      <c r="O322" s="164">
        <f ca="1" t="shared" si="79"/>
        <v>0</v>
      </c>
      <c r="P322" s="263">
        <v>0</v>
      </c>
      <c r="Q322" s="165">
        <f ca="1" t="shared" si="80"/>
        <v>0</v>
      </c>
      <c r="R322" s="132"/>
      <c r="S322" s="167">
        <f t="shared" si="82"/>
        <v>0</v>
      </c>
      <c r="T322" s="165">
        <f t="shared" si="83"/>
        <v>0</v>
      </c>
      <c r="U322" s="132"/>
      <c r="V322" s="265">
        <v>0</v>
      </c>
      <c r="W322" s="157">
        <f>_xlfn.IFERROR(V322/$V$332,0)</f>
        <v>0</v>
      </c>
      <c r="X322" s="266">
        <v>0</v>
      </c>
      <c r="Y322" s="157">
        <f>_xlfn.IFERROR(X322/$X$332,0)</f>
        <v>0</v>
      </c>
      <c r="Z322" s="266">
        <v>0</v>
      </c>
      <c r="AA322" s="157">
        <f>_xlfn.IFERROR(Z322/$Z$332,0)</f>
        <v>0</v>
      </c>
    </row>
    <row r="323" spans="1:27" ht="15">
      <c r="A323" s="132"/>
      <c r="B323" s="132"/>
      <c r="C323" s="322"/>
      <c r="D323" s="257">
        <f t="shared" si="87"/>
        <v>47.6</v>
      </c>
      <c r="E323" s="240" t="s">
        <v>267</v>
      </c>
      <c r="F323" s="244"/>
      <c r="G323" s="201"/>
      <c r="H323" s="201"/>
      <c r="I323" s="263">
        <v>0</v>
      </c>
      <c r="J323" s="263">
        <v>0</v>
      </c>
      <c r="K323" s="164">
        <f ca="1" t="shared" si="78"/>
        <v>0</v>
      </c>
      <c r="L323" s="263">
        <v>0</v>
      </c>
      <c r="M323" s="263">
        <v>0</v>
      </c>
      <c r="N323" s="341">
        <f t="shared" si="81"/>
        <v>0</v>
      </c>
      <c r="O323" s="164">
        <f ca="1" t="shared" si="79"/>
        <v>0</v>
      </c>
      <c r="P323" s="263">
        <v>0</v>
      </c>
      <c r="Q323" s="165">
        <f ca="1" t="shared" si="80"/>
        <v>0</v>
      </c>
      <c r="R323" s="132"/>
      <c r="S323" s="167">
        <f t="shared" si="82"/>
        <v>0</v>
      </c>
      <c r="T323" s="165">
        <f t="shared" si="83"/>
        <v>0</v>
      </c>
      <c r="U323" s="132"/>
      <c r="V323" s="265">
        <v>0</v>
      </c>
      <c r="W323" s="157">
        <f>_xlfn.IFERROR(V323/$V$332,0)</f>
        <v>0</v>
      </c>
      <c r="X323" s="266">
        <v>0</v>
      </c>
      <c r="Y323" s="157">
        <f>_xlfn.IFERROR(X323/$X$332,0)</f>
        <v>0</v>
      </c>
      <c r="Z323" s="266">
        <v>0</v>
      </c>
      <c r="AA323" s="157">
        <f>_xlfn.IFERROR(Z323/$Z$332,0)</f>
        <v>0</v>
      </c>
    </row>
    <row r="324" spans="1:27" ht="15">
      <c r="A324" s="132"/>
      <c r="B324" s="132"/>
      <c r="C324" s="322"/>
      <c r="D324" s="257">
        <f t="shared" si="87"/>
        <v>47.7</v>
      </c>
      <c r="E324" s="240" t="s">
        <v>268</v>
      </c>
      <c r="F324" s="244"/>
      <c r="G324" s="201"/>
      <c r="H324" s="201"/>
      <c r="I324" s="263">
        <v>0</v>
      </c>
      <c r="J324" s="263">
        <v>0</v>
      </c>
      <c r="K324" s="164">
        <f ca="1" t="shared" si="78"/>
        <v>0</v>
      </c>
      <c r="L324" s="263">
        <v>0</v>
      </c>
      <c r="M324" s="263">
        <v>0</v>
      </c>
      <c r="N324" s="341">
        <f t="shared" si="81"/>
        <v>0</v>
      </c>
      <c r="O324" s="164">
        <f ca="1" t="shared" si="79"/>
        <v>0</v>
      </c>
      <c r="P324" s="263">
        <v>0</v>
      </c>
      <c r="Q324" s="165">
        <f ca="1" t="shared" si="80"/>
        <v>0</v>
      </c>
      <c r="R324" s="132"/>
      <c r="S324" s="167">
        <f t="shared" si="82"/>
        <v>0</v>
      </c>
      <c r="T324" s="165">
        <f t="shared" si="83"/>
        <v>0</v>
      </c>
      <c r="U324" s="132"/>
      <c r="V324" s="265">
        <v>0</v>
      </c>
      <c r="W324" s="157">
        <f>_xlfn.IFERROR(V324/$V$332,0)</f>
        <v>0</v>
      </c>
      <c r="X324" s="266">
        <v>0</v>
      </c>
      <c r="Y324" s="157">
        <f>_xlfn.IFERROR(X324/$X$332,0)</f>
        <v>0</v>
      </c>
      <c r="Z324" s="266">
        <v>0</v>
      </c>
      <c r="AA324" s="157">
        <f>_xlfn.IFERROR(Z324/$Z$332,0)</f>
        <v>0</v>
      </c>
    </row>
    <row r="325" spans="1:27" s="304" customFormat="1" ht="15">
      <c r="A325" s="303"/>
      <c r="B325" s="303"/>
      <c r="C325" s="324"/>
      <c r="D325" s="257">
        <f t="shared" si="87"/>
        <v>47.800000000000004</v>
      </c>
      <c r="E325" s="201" t="s">
        <v>269</v>
      </c>
      <c r="F325" s="244"/>
      <c r="G325" s="201"/>
      <c r="H325" s="201"/>
      <c r="I325" s="305">
        <v>0</v>
      </c>
      <c r="J325" s="305">
        <v>0</v>
      </c>
      <c r="K325" s="164">
        <f ca="1" t="shared" si="78"/>
        <v>0</v>
      </c>
      <c r="L325" s="305">
        <v>0</v>
      </c>
      <c r="M325" s="305">
        <v>0</v>
      </c>
      <c r="N325" s="341">
        <f t="shared" si="81"/>
        <v>0</v>
      </c>
      <c r="O325" s="164">
        <f ca="1" t="shared" si="79"/>
        <v>0</v>
      </c>
      <c r="P325" s="305">
        <v>0</v>
      </c>
      <c r="Q325" s="165">
        <f ca="1" t="shared" si="80"/>
        <v>0</v>
      </c>
      <c r="R325" s="303"/>
      <c r="S325" s="167">
        <f t="shared" si="82"/>
        <v>0</v>
      </c>
      <c r="T325" s="165">
        <f t="shared" si="83"/>
        <v>0</v>
      </c>
      <c r="U325" s="303"/>
      <c r="V325" s="307">
        <v>0</v>
      </c>
      <c r="W325" s="306">
        <f>_xlfn.IFERROR(V325/$V$332,0)</f>
        <v>0</v>
      </c>
      <c r="X325" s="308">
        <v>0</v>
      </c>
      <c r="Y325" s="306">
        <f>_xlfn.IFERROR(X325/$X$332,0)</f>
        <v>0</v>
      </c>
      <c r="Z325" s="308">
        <v>0</v>
      </c>
      <c r="AA325" s="306">
        <f>_xlfn.IFERROR(Z325/$Z$332,0)</f>
        <v>0</v>
      </c>
    </row>
    <row r="326" spans="1:27" s="304" customFormat="1" ht="15">
      <c r="A326" s="303"/>
      <c r="B326" s="303"/>
      <c r="C326" s="324"/>
      <c r="D326" s="257">
        <f t="shared" si="87"/>
        <v>47.900000000000006</v>
      </c>
      <c r="E326" s="201" t="s">
        <v>270</v>
      </c>
      <c r="F326" s="244"/>
      <c r="G326" s="201"/>
      <c r="H326" s="201"/>
      <c r="I326" s="305">
        <v>0</v>
      </c>
      <c r="J326" s="305">
        <v>0</v>
      </c>
      <c r="K326" s="164">
        <f ca="1" t="shared" si="78"/>
        <v>0</v>
      </c>
      <c r="L326" s="305">
        <v>0</v>
      </c>
      <c r="M326" s="305">
        <v>0</v>
      </c>
      <c r="N326" s="341">
        <f t="shared" si="81"/>
        <v>0</v>
      </c>
      <c r="O326" s="164">
        <f ca="1" t="shared" si="79"/>
        <v>0</v>
      </c>
      <c r="P326" s="305">
        <v>0</v>
      </c>
      <c r="Q326" s="165">
        <f ca="1" t="shared" si="80"/>
        <v>0</v>
      </c>
      <c r="R326" s="303"/>
      <c r="S326" s="167">
        <f t="shared" si="82"/>
        <v>0</v>
      </c>
      <c r="T326" s="165">
        <f t="shared" si="83"/>
        <v>0</v>
      </c>
      <c r="U326" s="303"/>
      <c r="V326" s="307"/>
      <c r="W326" s="306"/>
      <c r="X326" s="308"/>
      <c r="Y326" s="306"/>
      <c r="Z326" s="308"/>
      <c r="AA326" s="306"/>
    </row>
    <row r="327" spans="1:28" ht="15">
      <c r="A327" s="132"/>
      <c r="B327" s="132"/>
      <c r="C327" s="324"/>
      <c r="D327" s="257" t="str">
        <f>C317&amp;".10"</f>
        <v>47.10</v>
      </c>
      <c r="E327" s="201" t="s">
        <v>271</v>
      </c>
      <c r="F327" s="244"/>
      <c r="G327" s="201"/>
      <c r="H327" s="201"/>
      <c r="I327" s="263">
        <v>0</v>
      </c>
      <c r="J327" s="263">
        <v>0</v>
      </c>
      <c r="K327" s="164">
        <f ca="1" t="shared" si="78"/>
        <v>0</v>
      </c>
      <c r="L327" s="263">
        <v>0</v>
      </c>
      <c r="M327" s="263">
        <v>0</v>
      </c>
      <c r="N327" s="341">
        <f t="shared" si="81"/>
        <v>0</v>
      </c>
      <c r="O327" s="164">
        <f ca="1" t="shared" si="79"/>
        <v>0</v>
      </c>
      <c r="P327" s="263">
        <v>0</v>
      </c>
      <c r="Q327" s="165">
        <f ca="1" t="shared" si="80"/>
        <v>0</v>
      </c>
      <c r="R327" s="132"/>
      <c r="S327" s="167">
        <f t="shared" si="82"/>
        <v>0</v>
      </c>
      <c r="T327" s="165">
        <f t="shared" si="83"/>
        <v>0</v>
      </c>
      <c r="U327" s="132"/>
      <c r="V327" s="265">
        <v>0</v>
      </c>
      <c r="W327" s="157">
        <f aca="true" t="shared" si="88" ref="W327:W332">_xlfn.IFERROR(V327/$V$332,0)</f>
        <v>0</v>
      </c>
      <c r="X327" s="266">
        <v>0</v>
      </c>
      <c r="Y327" s="157">
        <f aca="true" t="shared" si="89" ref="Y327:Y332">_xlfn.IFERROR(X327/$X$332,0)</f>
        <v>0</v>
      </c>
      <c r="Z327" s="266">
        <v>0</v>
      </c>
      <c r="AA327" s="157">
        <f aca="true" t="shared" si="90" ref="AA327:AA332">_xlfn.IFERROR(Z327/$Z$332,0)</f>
        <v>0</v>
      </c>
      <c r="AB327" s="132"/>
    </row>
    <row r="328" spans="1:28" ht="15">
      <c r="A328" s="132"/>
      <c r="B328" s="132"/>
      <c r="C328" s="324"/>
      <c r="D328" s="257" t="str">
        <f>C317&amp;".11"</f>
        <v>47.11</v>
      </c>
      <c r="E328" s="171" t="s">
        <v>272</v>
      </c>
      <c r="F328" s="170"/>
      <c r="G328" s="170"/>
      <c r="H328" s="170"/>
      <c r="I328" s="263">
        <v>0</v>
      </c>
      <c r="J328" s="263">
        <v>0</v>
      </c>
      <c r="K328" s="164">
        <f ca="1" t="shared" si="78"/>
        <v>0</v>
      </c>
      <c r="L328" s="263">
        <v>0</v>
      </c>
      <c r="M328" s="263">
        <v>0</v>
      </c>
      <c r="N328" s="341">
        <f>J328+L328-M328</f>
        <v>0</v>
      </c>
      <c r="O328" s="164">
        <f ca="1" t="shared" si="79"/>
        <v>0</v>
      </c>
      <c r="P328" s="263">
        <v>0</v>
      </c>
      <c r="Q328" s="165">
        <f ca="1" t="shared" si="80"/>
        <v>0</v>
      </c>
      <c r="R328" s="132"/>
      <c r="S328" s="167">
        <f t="shared" si="82"/>
        <v>0</v>
      </c>
      <c r="T328" s="165">
        <f t="shared" si="83"/>
        <v>0</v>
      </c>
      <c r="U328" s="132"/>
      <c r="V328" s="274">
        <v>0</v>
      </c>
      <c r="W328" s="165">
        <f t="shared" si="88"/>
        <v>0</v>
      </c>
      <c r="X328" s="275">
        <v>0</v>
      </c>
      <c r="Y328" s="165">
        <f t="shared" si="89"/>
        <v>0</v>
      </c>
      <c r="Z328" s="275">
        <v>0</v>
      </c>
      <c r="AA328" s="165">
        <f t="shared" si="90"/>
        <v>0</v>
      </c>
      <c r="AB328" s="132"/>
    </row>
    <row r="329" spans="1:28" ht="15">
      <c r="A329" s="132"/>
      <c r="B329" s="132"/>
      <c r="C329" s="324"/>
      <c r="D329" s="257" t="str">
        <f>C316&amp;".12"</f>
        <v>46.12</v>
      </c>
      <c r="E329" s="171" t="s">
        <v>273</v>
      </c>
      <c r="F329" s="170"/>
      <c r="G329" s="170"/>
      <c r="H329" s="170"/>
      <c r="I329" s="263">
        <v>0</v>
      </c>
      <c r="J329" s="263">
        <v>0</v>
      </c>
      <c r="K329" s="164">
        <f ca="1" t="shared" si="78"/>
        <v>0</v>
      </c>
      <c r="L329" s="263">
        <v>0</v>
      </c>
      <c r="M329" s="263">
        <v>0</v>
      </c>
      <c r="N329" s="341">
        <f aca="true" t="shared" si="91" ref="N329">J329+L329-M329</f>
        <v>0</v>
      </c>
      <c r="O329" s="164">
        <f ca="1" t="shared" si="79"/>
        <v>0</v>
      </c>
      <c r="P329" s="263">
        <v>0</v>
      </c>
      <c r="Q329" s="165">
        <f ca="1" t="shared" si="80"/>
        <v>0</v>
      </c>
      <c r="R329" s="132"/>
      <c r="S329" s="167">
        <f aca="true" t="shared" si="92" ref="S329">N329-P329</f>
        <v>0</v>
      </c>
      <c r="T329" s="165">
        <f aca="true" t="shared" si="93" ref="T329">_xlfn.IFERROR(S329/P329,0)</f>
        <v>0</v>
      </c>
      <c r="U329" s="132"/>
      <c r="V329" s="274">
        <v>0</v>
      </c>
      <c r="W329" s="165">
        <f t="shared" si="88"/>
        <v>0</v>
      </c>
      <c r="X329" s="275">
        <v>0</v>
      </c>
      <c r="Y329" s="165">
        <f t="shared" si="89"/>
        <v>0</v>
      </c>
      <c r="Z329" s="275">
        <v>0</v>
      </c>
      <c r="AA329" s="165">
        <f t="shared" si="90"/>
        <v>0</v>
      </c>
      <c r="AB329" s="132"/>
    </row>
    <row r="330" spans="1:28" ht="15">
      <c r="A330" s="132"/>
      <c r="B330" s="132"/>
      <c r="C330" s="324"/>
      <c r="D330" s="257" t="str">
        <f>C317&amp;".13"</f>
        <v>47.13</v>
      </c>
      <c r="E330" s="171" t="s">
        <v>67</v>
      </c>
      <c r="F330" s="170"/>
      <c r="G330" s="170"/>
      <c r="H330" s="170"/>
      <c r="I330" s="263">
        <v>0</v>
      </c>
      <c r="J330" s="263">
        <v>0</v>
      </c>
      <c r="K330" s="164">
        <f ca="1" t="shared" si="78"/>
        <v>0</v>
      </c>
      <c r="L330" s="263">
        <v>0</v>
      </c>
      <c r="M330" s="263">
        <v>0</v>
      </c>
      <c r="N330" s="341">
        <f t="shared" si="81"/>
        <v>0</v>
      </c>
      <c r="O330" s="164">
        <f ca="1" t="shared" si="79"/>
        <v>0</v>
      </c>
      <c r="P330" s="263">
        <v>0</v>
      </c>
      <c r="Q330" s="165">
        <f ca="1" t="shared" si="80"/>
        <v>0</v>
      </c>
      <c r="R330" s="132"/>
      <c r="S330" s="167">
        <f t="shared" si="82"/>
        <v>0</v>
      </c>
      <c r="T330" s="165">
        <f t="shared" si="83"/>
        <v>0</v>
      </c>
      <c r="U330" s="132"/>
      <c r="V330" s="274">
        <v>0</v>
      </c>
      <c r="W330" s="165">
        <f t="shared" si="88"/>
        <v>0</v>
      </c>
      <c r="X330" s="275">
        <v>0</v>
      </c>
      <c r="Y330" s="165">
        <f t="shared" si="89"/>
        <v>0</v>
      </c>
      <c r="Z330" s="275">
        <v>0</v>
      </c>
      <c r="AA330" s="165">
        <f t="shared" si="90"/>
        <v>0</v>
      </c>
      <c r="AB330" s="132"/>
    </row>
    <row r="331" spans="1:28" ht="15">
      <c r="A331" s="132"/>
      <c r="B331" s="132" t="s">
        <v>243</v>
      </c>
      <c r="C331" s="312">
        <f>C317+1</f>
        <v>48</v>
      </c>
      <c r="D331" s="177"/>
      <c r="E331" s="162" t="s">
        <v>274</v>
      </c>
      <c r="F331" s="18"/>
      <c r="G331" s="18"/>
      <c r="H331" s="18"/>
      <c r="I331" s="178">
        <v>0</v>
      </c>
      <c r="J331" s="178">
        <v>0</v>
      </c>
      <c r="K331" s="164">
        <f ca="1" t="shared" si="78"/>
        <v>0</v>
      </c>
      <c r="L331" s="178">
        <v>0</v>
      </c>
      <c r="M331" s="178">
        <v>0</v>
      </c>
      <c r="N331" s="163">
        <f t="shared" si="81"/>
        <v>0</v>
      </c>
      <c r="O331" s="164">
        <f ca="1" t="shared" si="79"/>
        <v>0</v>
      </c>
      <c r="P331" s="178">
        <v>0</v>
      </c>
      <c r="Q331" s="165">
        <f ca="1" t="shared" si="80"/>
        <v>0</v>
      </c>
      <c r="R331" s="132"/>
      <c r="S331" s="167">
        <f t="shared" si="82"/>
        <v>0</v>
      </c>
      <c r="T331" s="165">
        <f t="shared" si="83"/>
        <v>0</v>
      </c>
      <c r="U331" s="132"/>
      <c r="V331" s="274">
        <v>0</v>
      </c>
      <c r="W331" s="165">
        <f t="shared" si="88"/>
        <v>0</v>
      </c>
      <c r="X331" s="275">
        <v>0</v>
      </c>
      <c r="Y331" s="165">
        <f t="shared" si="89"/>
        <v>0</v>
      </c>
      <c r="Z331" s="275">
        <v>0</v>
      </c>
      <c r="AA331" s="165">
        <f t="shared" si="90"/>
        <v>0</v>
      </c>
      <c r="AB331" s="132"/>
    </row>
    <row r="332" spans="1:28" ht="15">
      <c r="A332" s="132"/>
      <c r="B332" s="132"/>
      <c r="C332" s="709" t="s">
        <v>275</v>
      </c>
      <c r="D332" s="152"/>
      <c r="E332" s="214"/>
      <c r="F332" s="214"/>
      <c r="G332" s="214"/>
      <c r="H332" s="214"/>
      <c r="I332" s="215">
        <f ca="1">SUMIF($B$301:I331,"e",I301:I331)</f>
        <v>0</v>
      </c>
      <c r="J332" s="215">
        <f ca="1">SUMIF($B$301:J331,"e",J301:J331)</f>
        <v>0</v>
      </c>
      <c r="K332" s="216">
        <f ca="1" t="shared" si="78"/>
        <v>0</v>
      </c>
      <c r="L332" s="215">
        <f ca="1">SUMIF($B$301:L331,"e",L301:L331)</f>
        <v>0</v>
      </c>
      <c r="M332" s="215">
        <f ca="1">SUMIF($B$301:M331,"e",M301:M331)</f>
        <v>0</v>
      </c>
      <c r="N332" s="215">
        <f ca="1">SUMIF($B$301:N331,"e",N301:N331)</f>
        <v>0</v>
      </c>
      <c r="O332" s="216">
        <f ca="1" t="shared" si="79"/>
        <v>0</v>
      </c>
      <c r="P332" s="215">
        <f ca="1">SUMIF($B$301:P331,"e",P301:P331)</f>
        <v>0</v>
      </c>
      <c r="Q332" s="673">
        <f ca="1" t="shared" si="80"/>
        <v>0</v>
      </c>
      <c r="R332" s="132"/>
      <c r="S332" s="217">
        <f ca="1">N332-P332</f>
        <v>0</v>
      </c>
      <c r="T332" s="218">
        <f ca="1">_xlfn.IFERROR(S332/P332,0)</f>
        <v>0</v>
      </c>
      <c r="U332" s="132"/>
      <c r="V332" s="211">
        <f>SUM(V328:V331,V316:V317,V304:V311,V301)</f>
        <v>0</v>
      </c>
      <c r="W332" s="218">
        <f t="shared" si="88"/>
        <v>0</v>
      </c>
      <c r="X332" s="336">
        <f>SUM(X328:X331,X316:X317,X304:X311,X301)</f>
        <v>0</v>
      </c>
      <c r="Y332" s="218">
        <f t="shared" si="89"/>
        <v>0</v>
      </c>
      <c r="Z332" s="336">
        <f>SUM(Z328:Z331,Z316:Z317,Z304:Z311,Z301)</f>
        <v>0</v>
      </c>
      <c r="AA332" s="673">
        <f t="shared" si="90"/>
        <v>0</v>
      </c>
      <c r="AB332" s="132"/>
    </row>
    <row r="333" spans="1:28" ht="15">
      <c r="A333" s="132"/>
      <c r="B333" s="132"/>
      <c r="C333" s="193" t="s">
        <v>276</v>
      </c>
      <c r="D333" s="194"/>
      <c r="E333" s="195"/>
      <c r="F333" s="195"/>
      <c r="G333" s="195"/>
      <c r="H333" s="195"/>
      <c r="I333" s="197">
        <f ca="1">I298+I332</f>
        <v>0</v>
      </c>
      <c r="J333" s="197">
        <f ca="1">J298+J332</f>
        <v>0</v>
      </c>
      <c r="K333" s="197"/>
      <c r="L333" s="197">
        <f ca="1">L298+L332</f>
        <v>0</v>
      </c>
      <c r="M333" s="197">
        <f ca="1">M298+M332</f>
        <v>0</v>
      </c>
      <c r="N333" s="197">
        <f ca="1">N298+N332</f>
        <v>0</v>
      </c>
      <c r="O333" s="197"/>
      <c r="P333" s="197">
        <f ca="1">P298+P332</f>
        <v>0</v>
      </c>
      <c r="Q333" s="219"/>
      <c r="R333" s="132"/>
      <c r="S333" s="219">
        <f ca="1">N333-P333</f>
        <v>0</v>
      </c>
      <c r="T333" s="199">
        <f ca="1">_xlfn.IFERROR(S333/P333,0)</f>
        <v>0</v>
      </c>
      <c r="U333" s="132"/>
      <c r="V333" s="220" t="e">
        <f>V298+V332</f>
        <v>#REF!</v>
      </c>
      <c r="W333" s="199"/>
      <c r="X333" s="219" t="e">
        <f>X298+X332</f>
        <v>#REF!</v>
      </c>
      <c r="Y333" s="199"/>
      <c r="Z333" s="197" t="e">
        <f>Z298+Z332</f>
        <v>#REF!</v>
      </c>
      <c r="AA333" s="199"/>
      <c r="AB333" s="132"/>
    </row>
    <row r="334" spans="1:28" ht="15">
      <c r="A334" s="132"/>
      <c r="B334" s="132"/>
      <c r="C334" s="221"/>
      <c r="D334" s="222"/>
      <c r="E334" s="223"/>
      <c r="F334" s="223"/>
      <c r="G334" s="223"/>
      <c r="H334" s="223"/>
      <c r="I334" s="132"/>
      <c r="J334" s="224"/>
      <c r="K334" s="224"/>
      <c r="L334" s="224"/>
      <c r="M334" s="224"/>
      <c r="N334" s="224"/>
      <c r="O334" s="224"/>
      <c r="P334" s="224"/>
      <c r="Q334" s="224"/>
      <c r="R334" s="132"/>
      <c r="S334" s="224"/>
      <c r="T334" s="134"/>
      <c r="U334" s="132"/>
      <c r="V334" s="224"/>
      <c r="W334" s="224"/>
      <c r="X334" s="224"/>
      <c r="Y334" s="224"/>
      <c r="Z334" s="224"/>
      <c r="AA334" s="224"/>
      <c r="AB334" s="132"/>
    </row>
    <row r="335" spans="1:28" ht="15">
      <c r="A335" s="132"/>
      <c r="B335" s="132"/>
      <c r="C335" s="223"/>
      <c r="D335" s="222"/>
      <c r="E335" s="223"/>
      <c r="F335" s="223"/>
      <c r="G335" s="223"/>
      <c r="H335" s="223"/>
      <c r="I335" s="132"/>
      <c r="J335" s="225">
        <f ca="1">J224-J333</f>
        <v>0</v>
      </c>
      <c r="K335" s="225"/>
      <c r="L335" s="132"/>
      <c r="M335" s="132"/>
      <c r="N335" s="225">
        <f ca="1">N224-N333</f>
        <v>0</v>
      </c>
      <c r="O335" s="225"/>
      <c r="P335" s="225">
        <f ca="1">P224-P333</f>
        <v>0</v>
      </c>
      <c r="Q335" s="225"/>
      <c r="R335" s="132"/>
      <c r="S335" s="132"/>
      <c r="T335" s="134"/>
      <c r="U335" s="132"/>
      <c r="V335" s="225" t="e">
        <f>V224-V333</f>
        <v>#REF!</v>
      </c>
      <c r="W335" s="225"/>
      <c r="X335" s="225" t="e">
        <f>X224-X333</f>
        <v>#REF!</v>
      </c>
      <c r="Y335" s="225"/>
      <c r="Z335" s="225" t="e">
        <f>Z224-Z333</f>
        <v>#REF!</v>
      </c>
      <c r="AA335" s="225"/>
      <c r="AB335" s="132"/>
    </row>
    <row r="336" spans="1:28" ht="15">
      <c r="A336" s="132"/>
      <c r="B336" s="132"/>
      <c r="C336" s="710"/>
      <c r="D336" s="136"/>
      <c r="E336" s="137"/>
      <c r="F336" s="137"/>
      <c r="G336" s="137"/>
      <c r="H336" s="725"/>
      <c r="I336" s="132"/>
      <c r="J336" s="226" t="s">
        <v>277</v>
      </c>
      <c r="K336" s="226"/>
      <c r="L336" s="132"/>
      <c r="M336" s="132"/>
      <c r="N336" s="226" t="s">
        <v>277</v>
      </c>
      <c r="O336" s="226"/>
      <c r="P336" s="226" t="s">
        <v>277</v>
      </c>
      <c r="Q336" s="226"/>
      <c r="R336" s="132"/>
      <c r="S336" s="132"/>
      <c r="T336" s="134"/>
      <c r="U336" s="132"/>
      <c r="V336" s="227" t="s">
        <v>277</v>
      </c>
      <c r="W336" s="227"/>
      <c r="X336" s="227" t="s">
        <v>277</v>
      </c>
      <c r="Y336" s="227"/>
      <c r="Z336" s="227" t="s">
        <v>277</v>
      </c>
      <c r="AA336" s="227"/>
      <c r="AB336" s="132"/>
    </row>
    <row r="337" spans="1:28" ht="15">
      <c r="A337" s="132"/>
      <c r="B337" s="132"/>
      <c r="C337" s="228"/>
      <c r="D337" s="229" t="s">
        <v>278</v>
      </c>
      <c r="E337" s="230"/>
      <c r="F337" s="230"/>
      <c r="G337" s="230"/>
      <c r="H337" s="269"/>
      <c r="I337" s="132"/>
      <c r="J337" s="231"/>
      <c r="K337" s="231"/>
      <c r="L337" s="132"/>
      <c r="M337" s="132"/>
      <c r="N337" s="132"/>
      <c r="O337" s="132"/>
      <c r="P337" s="132"/>
      <c r="Q337" s="132"/>
      <c r="R337" s="132"/>
      <c r="S337" s="132"/>
      <c r="T337" s="134"/>
      <c r="U337" s="132"/>
      <c r="V337" s="132"/>
      <c r="W337" s="132"/>
      <c r="X337" s="132"/>
      <c r="Y337" s="132"/>
      <c r="Z337" s="132"/>
      <c r="AA337" s="132"/>
      <c r="AB337" s="132"/>
    </row>
    <row r="338" spans="1:28" ht="15" hidden="1">
      <c r="A338" s="132"/>
      <c r="B338" s="132"/>
      <c r="C338" s="228"/>
      <c r="D338" s="232"/>
      <c r="E338" s="230"/>
      <c r="F338" s="230"/>
      <c r="G338" s="230"/>
      <c r="H338" s="269"/>
      <c r="I338" s="132"/>
      <c r="J338" s="132"/>
      <c r="K338" s="132"/>
      <c r="L338" s="132"/>
      <c r="M338" s="132"/>
      <c r="N338" s="132"/>
      <c r="O338" s="132"/>
      <c r="P338" s="132"/>
      <c r="Q338" s="132"/>
      <c r="R338" s="132"/>
      <c r="S338" s="132"/>
      <c r="T338" s="134"/>
      <c r="U338" s="132"/>
      <c r="V338" s="132"/>
      <c r="W338" s="132"/>
      <c r="X338" s="132"/>
      <c r="Y338" s="132"/>
      <c r="Z338" s="132"/>
      <c r="AA338" s="132"/>
      <c r="AB338" s="132"/>
    </row>
    <row r="339" spans="1:28" ht="15">
      <c r="A339" s="132"/>
      <c r="B339" s="132"/>
      <c r="C339" s="228"/>
      <c r="D339" s="233" t="s">
        <v>35</v>
      </c>
      <c r="E339" s="230" t="s">
        <v>279</v>
      </c>
      <c r="F339" s="230"/>
      <c r="G339" s="230"/>
      <c r="H339" s="269"/>
      <c r="I339" s="132"/>
      <c r="J339" s="132"/>
      <c r="K339" s="132"/>
      <c r="L339" s="132"/>
      <c r="M339" s="132"/>
      <c r="N339" s="132"/>
      <c r="O339" s="132"/>
      <c r="P339" s="132"/>
      <c r="Q339" s="132"/>
      <c r="R339" s="132"/>
      <c r="S339" s="132"/>
      <c r="T339" s="134"/>
      <c r="U339" s="132"/>
      <c r="V339" s="132"/>
      <c r="W339" s="132"/>
      <c r="X339" s="132"/>
      <c r="Y339" s="132"/>
      <c r="Z339" s="132"/>
      <c r="AA339" s="132"/>
      <c r="AB339" s="132"/>
    </row>
    <row r="340" spans="1:28" ht="15" thickBot="1">
      <c r="A340" s="132"/>
      <c r="B340" s="132"/>
      <c r="C340" s="234"/>
      <c r="D340" s="235"/>
      <c r="E340" s="236"/>
      <c r="F340" s="236"/>
      <c r="G340" s="236"/>
      <c r="H340" s="270"/>
      <c r="I340" s="132"/>
      <c r="J340" s="132"/>
      <c r="K340" s="132"/>
      <c r="L340" s="132"/>
      <c r="M340" s="132"/>
      <c r="N340" s="132"/>
      <c r="O340" s="132"/>
      <c r="P340" s="132"/>
      <c r="Q340" s="132"/>
      <c r="R340" s="132"/>
      <c r="S340" s="132"/>
      <c r="T340" s="134"/>
      <c r="U340" s="132"/>
      <c r="V340" s="132"/>
      <c r="W340" s="132"/>
      <c r="X340" s="132"/>
      <c r="Y340" s="132"/>
      <c r="Z340" s="132"/>
      <c r="AA340" s="132"/>
      <c r="AB340" s="132"/>
    </row>
    <row r="341" spans="1:28" ht="15">
      <c r="A341" s="132"/>
      <c r="B341" s="132"/>
      <c r="C341" s="223"/>
      <c r="D341" s="222"/>
      <c r="E341" s="223"/>
      <c r="F341" s="223"/>
      <c r="G341" s="223"/>
      <c r="H341" s="223"/>
      <c r="I341" s="132"/>
      <c r="J341" s="132"/>
      <c r="K341" s="132"/>
      <c r="L341" s="132"/>
      <c r="M341" s="132"/>
      <c r="N341" s="132"/>
      <c r="O341" s="132"/>
      <c r="P341" s="132"/>
      <c r="Q341" s="132"/>
      <c r="R341" s="132"/>
      <c r="S341" s="132"/>
      <c r="T341" s="134"/>
      <c r="U341" s="132"/>
      <c r="V341" s="132"/>
      <c r="W341" s="132"/>
      <c r="X341" s="132"/>
      <c r="Y341" s="132"/>
      <c r="Z341" s="132"/>
      <c r="AA341" s="132"/>
      <c r="AB341" s="132"/>
    </row>
  </sheetData>
  <mergeCells count="15">
    <mergeCell ref="C8:H8"/>
    <mergeCell ref="S7:T7"/>
    <mergeCell ref="J7:N7"/>
    <mergeCell ref="K8:K9"/>
    <mergeCell ref="F3:H3"/>
    <mergeCell ref="F4:H4"/>
    <mergeCell ref="C3:E3"/>
    <mergeCell ref="C4:E4"/>
    <mergeCell ref="C5:E5"/>
    <mergeCell ref="F5:H5"/>
    <mergeCell ref="W8:W9"/>
    <mergeCell ref="Y8:Y9"/>
    <mergeCell ref="AA8:AA9"/>
    <mergeCell ref="O8:O9"/>
    <mergeCell ref="Q8:Q9"/>
  </mergeCells>
  <printOptions/>
  <pageMargins left="0.7" right="0.7" top="0.75" bottom="0.75" header="0.3" footer="0.3"/>
  <pageSetup fitToHeight="0" fitToWidth="1" horizontalDpi="600" verticalDpi="600" orientation="landscape" paperSize="9" scale="37" r:id="rId3"/>
  <colBreaks count="1" manualBreakCount="1">
    <brk id="17" max="16383"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199"/>
  <sheetViews>
    <sheetView view="pageBreakPreview" zoomScale="60" workbookViewId="0" topLeftCell="A1">
      <pane ySplit="9" topLeftCell="A90" activePane="bottomLeft" state="frozen"/>
      <selection pane="bottomLeft" activeCell="A10" sqref="A10"/>
    </sheetView>
  </sheetViews>
  <sheetFormatPr defaultColWidth="9.140625" defaultRowHeight="15"/>
  <cols>
    <col min="1" max="1" width="6.00390625" style="30" bestFit="1" customWidth="1"/>
    <col min="2" max="2" width="4.421875" style="30" customWidth="1"/>
    <col min="3" max="3" width="8.140625" style="1" customWidth="1"/>
    <col min="4" max="4" width="8.421875" style="1" customWidth="1"/>
    <col min="5" max="5" width="9.421875" style="1" customWidth="1"/>
    <col min="6" max="6" width="9.140625" style="1" customWidth="1"/>
    <col min="7" max="7" width="3.7109375" style="1" customWidth="1"/>
    <col min="8" max="8" width="67.8515625" style="1" customWidth="1"/>
    <col min="9" max="9" width="26.421875" style="6" customWidth="1"/>
    <col min="10" max="17" width="26.421875" style="1" customWidth="1"/>
    <col min="18" max="18" width="29.140625" style="1" customWidth="1"/>
    <col min="19" max="19" width="11.421875" style="1" bestFit="1" customWidth="1"/>
    <col min="20" max="16384" width="9.140625" style="1" customWidth="1"/>
  </cols>
  <sheetData>
    <row r="1" spans="3:19" ht="15" thickBot="1">
      <c r="C1" s="30"/>
      <c r="D1" s="30"/>
      <c r="E1" s="30"/>
      <c r="F1" s="30"/>
      <c r="G1" s="30"/>
      <c r="H1" s="30"/>
      <c r="I1" s="29"/>
      <c r="J1" s="30"/>
      <c r="K1" s="30"/>
      <c r="L1" s="30"/>
      <c r="M1" s="30"/>
      <c r="N1" s="30"/>
      <c r="O1" s="30"/>
      <c r="P1" s="30"/>
      <c r="Q1" s="30"/>
      <c r="R1" s="30"/>
      <c r="S1" s="30"/>
    </row>
    <row r="2" spans="3:19" ht="15.75" thickBot="1">
      <c r="C2" s="870" t="s">
        <v>280</v>
      </c>
      <c r="D2" s="871"/>
      <c r="E2" s="871"/>
      <c r="F2" s="871"/>
      <c r="G2" s="871"/>
      <c r="H2" s="871"/>
      <c r="I2" s="872"/>
      <c r="J2" s="30"/>
      <c r="K2" s="30"/>
      <c r="L2" s="30"/>
      <c r="M2" s="30"/>
      <c r="N2" s="30"/>
      <c r="O2" s="30"/>
      <c r="P2" s="30"/>
      <c r="Q2" s="30"/>
      <c r="R2" s="30"/>
      <c r="S2" s="30"/>
    </row>
    <row r="3" spans="3:19" ht="15">
      <c r="C3" s="863" t="s">
        <v>19</v>
      </c>
      <c r="D3" s="864"/>
      <c r="E3" s="873"/>
      <c r="F3" s="874">
        <f>SOFP!F3</f>
        <v>0</v>
      </c>
      <c r="G3" s="875"/>
      <c r="H3" s="875"/>
      <c r="I3" s="876"/>
      <c r="J3" s="30"/>
      <c r="K3" s="30"/>
      <c r="L3" s="30"/>
      <c r="M3" s="30"/>
      <c r="N3" s="30"/>
      <c r="O3" s="30"/>
      <c r="P3" s="30"/>
      <c r="Q3" s="30"/>
      <c r="R3" s="30"/>
      <c r="S3" s="30"/>
    </row>
    <row r="4" spans="3:19" ht="15">
      <c r="C4" s="863" t="s">
        <v>20</v>
      </c>
      <c r="D4" s="864"/>
      <c r="E4" s="873"/>
      <c r="F4" s="877"/>
      <c r="G4" s="877"/>
      <c r="H4" s="877"/>
      <c r="I4" s="878"/>
      <c r="J4" s="30"/>
      <c r="K4" s="30"/>
      <c r="L4" s="30"/>
      <c r="M4" s="30"/>
      <c r="N4" s="30"/>
      <c r="O4" s="30"/>
      <c r="P4" s="30"/>
      <c r="Q4" s="30"/>
      <c r="R4" s="30"/>
      <c r="S4" s="30"/>
    </row>
    <row r="5" spans="3:19" ht="15.75" thickBot="1">
      <c r="C5" s="865" t="s">
        <v>21</v>
      </c>
      <c r="D5" s="866"/>
      <c r="E5" s="883"/>
      <c r="F5" s="884"/>
      <c r="G5" s="884"/>
      <c r="H5" s="884"/>
      <c r="I5" s="885"/>
      <c r="J5" s="30"/>
      <c r="K5" s="30"/>
      <c r="L5" s="30"/>
      <c r="M5" s="30"/>
      <c r="N5" s="30"/>
      <c r="O5" s="30"/>
      <c r="P5" s="30"/>
      <c r="Q5" s="30"/>
      <c r="R5" s="30"/>
      <c r="S5" s="30"/>
    </row>
    <row r="6" spans="3:19" ht="15">
      <c r="C6" s="30"/>
      <c r="D6" s="30"/>
      <c r="E6" s="30"/>
      <c r="F6" s="30"/>
      <c r="G6" s="30"/>
      <c r="H6" s="30"/>
      <c r="I6" s="29"/>
      <c r="J6" s="30"/>
      <c r="K6" s="30"/>
      <c r="L6" s="30"/>
      <c r="M6" s="30"/>
      <c r="N6" s="30"/>
      <c r="O6" s="30"/>
      <c r="P6" s="30"/>
      <c r="Q6" s="30"/>
      <c r="R6" s="30"/>
      <c r="S6" s="30"/>
    </row>
    <row r="7" spans="3:19" ht="15" thickBot="1">
      <c r="C7" s="30"/>
      <c r="D7" s="30"/>
      <c r="E7" s="30"/>
      <c r="F7" s="30"/>
      <c r="G7" s="30"/>
      <c r="H7" s="30"/>
      <c r="I7" s="29"/>
      <c r="J7" s="30"/>
      <c r="K7" s="30"/>
      <c r="L7" s="30"/>
      <c r="M7" s="30"/>
      <c r="N7" s="30"/>
      <c r="O7" s="30"/>
      <c r="P7" s="30"/>
      <c r="Q7" s="30"/>
      <c r="R7" s="30"/>
      <c r="S7" s="30"/>
    </row>
    <row r="8" spans="3:19" ht="15">
      <c r="C8" s="879" t="s">
        <v>281</v>
      </c>
      <c r="D8" s="880"/>
      <c r="E8" s="880"/>
      <c r="F8" s="880"/>
      <c r="G8" s="880"/>
      <c r="H8" s="880"/>
      <c r="I8" s="127" t="s">
        <v>282</v>
      </c>
      <c r="J8" s="126" t="s">
        <v>283</v>
      </c>
      <c r="K8" s="126" t="s">
        <v>284</v>
      </c>
      <c r="L8" s="126" t="s">
        <v>285</v>
      </c>
      <c r="M8" s="126" t="s">
        <v>286</v>
      </c>
      <c r="N8" s="126" t="s">
        <v>287</v>
      </c>
      <c r="O8" s="126" t="s">
        <v>288</v>
      </c>
      <c r="P8" s="126" t="s">
        <v>289</v>
      </c>
      <c r="Q8" s="126" t="s">
        <v>67</v>
      </c>
      <c r="R8" s="126" t="s">
        <v>290</v>
      </c>
      <c r="S8" s="847" t="s">
        <v>291</v>
      </c>
    </row>
    <row r="9" spans="3:19" ht="15.75" thickBot="1">
      <c r="C9" s="881"/>
      <c r="D9" s="882"/>
      <c r="E9" s="882"/>
      <c r="F9" s="882"/>
      <c r="G9" s="882"/>
      <c r="H9" s="882"/>
      <c r="I9" s="68" t="s">
        <v>292</v>
      </c>
      <c r="J9" s="64" t="s">
        <v>36</v>
      </c>
      <c r="K9" s="64" t="s">
        <v>37</v>
      </c>
      <c r="L9" s="64" t="s">
        <v>38</v>
      </c>
      <c r="M9" s="64" t="s">
        <v>293</v>
      </c>
      <c r="N9" s="64" t="s">
        <v>40</v>
      </c>
      <c r="O9" s="64" t="s">
        <v>294</v>
      </c>
      <c r="P9" s="64" t="s">
        <v>295</v>
      </c>
      <c r="Q9" s="64" t="s">
        <v>43</v>
      </c>
      <c r="R9" s="64" t="s">
        <v>296</v>
      </c>
      <c r="S9" s="848"/>
    </row>
    <row r="10" spans="3:19" ht="15">
      <c r="C10" s="81"/>
      <c r="D10" s="20"/>
      <c r="E10" s="15"/>
      <c r="F10" s="21"/>
      <c r="G10" s="21"/>
      <c r="H10" s="21"/>
      <c r="I10" s="3"/>
      <c r="J10" s="2"/>
      <c r="K10" s="9"/>
      <c r="L10" s="9"/>
      <c r="M10" s="9"/>
      <c r="N10" s="9"/>
      <c r="O10" s="9"/>
      <c r="P10" s="9"/>
      <c r="Q10" s="9"/>
      <c r="R10" s="9"/>
      <c r="S10" s="2"/>
    </row>
    <row r="11" spans="3:19" ht="15">
      <c r="C11" s="115">
        <v>51</v>
      </c>
      <c r="D11" s="20" t="s">
        <v>297</v>
      </c>
      <c r="E11" s="15"/>
      <c r="F11" s="21"/>
      <c r="G11" s="21"/>
      <c r="H11" s="21"/>
      <c r="I11" s="3"/>
      <c r="J11" s="2"/>
      <c r="K11" s="9"/>
      <c r="L11" s="9"/>
      <c r="M11" s="9"/>
      <c r="N11" s="9"/>
      <c r="O11" s="9"/>
      <c r="P11" s="9"/>
      <c r="Q11" s="9"/>
      <c r="R11" s="9"/>
      <c r="S11" s="2"/>
    </row>
    <row r="12" spans="3:19" ht="15">
      <c r="C12" s="344">
        <v>51.1</v>
      </c>
      <c r="D12" s="25" t="s">
        <v>298</v>
      </c>
      <c r="E12" s="15"/>
      <c r="F12" s="21"/>
      <c r="G12" s="21"/>
      <c r="H12" s="21"/>
      <c r="I12" s="3"/>
      <c r="J12" s="2"/>
      <c r="K12" s="9"/>
      <c r="L12" s="9"/>
      <c r="M12" s="9"/>
      <c r="N12" s="9"/>
      <c r="O12" s="9"/>
      <c r="P12" s="9"/>
      <c r="Q12" s="9"/>
      <c r="R12" s="9"/>
      <c r="S12" s="2"/>
    </row>
    <row r="13" spans="3:19" ht="15">
      <c r="C13" s="108"/>
      <c r="D13" s="20" t="s">
        <v>299</v>
      </c>
      <c r="E13" s="15"/>
      <c r="F13" s="21"/>
      <c r="G13" s="21"/>
      <c r="H13" s="21"/>
      <c r="I13" s="3"/>
      <c r="J13" s="2"/>
      <c r="K13" s="9"/>
      <c r="L13" s="9"/>
      <c r="M13" s="9"/>
      <c r="N13" s="9"/>
      <c r="O13" s="9"/>
      <c r="P13" s="9"/>
      <c r="Q13" s="9"/>
      <c r="R13" s="9"/>
      <c r="S13" s="2"/>
    </row>
    <row r="14" spans="3:19" ht="15">
      <c r="C14" s="108"/>
      <c r="D14" s="73" t="s">
        <v>300</v>
      </c>
      <c r="E14" s="129" t="s">
        <v>301</v>
      </c>
      <c r="F14" s="21"/>
      <c r="G14" s="21"/>
      <c r="H14" s="21"/>
      <c r="I14" s="3"/>
      <c r="J14" s="2"/>
      <c r="K14" s="9"/>
      <c r="L14" s="9"/>
      <c r="M14" s="9"/>
      <c r="N14" s="9"/>
      <c r="O14" s="9"/>
      <c r="P14" s="9"/>
      <c r="Q14" s="9"/>
      <c r="R14" s="9"/>
      <c r="S14" s="2"/>
    </row>
    <row r="15" spans="2:19" ht="15">
      <c r="B15" s="30" t="s">
        <v>302</v>
      </c>
      <c r="C15" s="91"/>
      <c r="D15" s="373"/>
      <c r="E15" s="22" t="s">
        <v>303</v>
      </c>
      <c r="F15" s="22" t="s">
        <v>304</v>
      </c>
      <c r="G15" s="22"/>
      <c r="H15" s="22"/>
      <c r="I15" s="60">
        <v>0</v>
      </c>
      <c r="J15" s="60">
        <v>0</v>
      </c>
      <c r="K15" s="60">
        <v>0</v>
      </c>
      <c r="L15" s="60">
        <v>0</v>
      </c>
      <c r="M15" s="60">
        <v>0</v>
      </c>
      <c r="N15" s="60">
        <v>0</v>
      </c>
      <c r="O15" s="60">
        <v>0</v>
      </c>
      <c r="P15" s="60">
        <v>0</v>
      </c>
      <c r="Q15" s="60">
        <v>0</v>
      </c>
      <c r="R15" s="37">
        <f>SUM(I15:Q15)</f>
        <v>0</v>
      </c>
      <c r="S15" s="165">
        <f>_xlfn.IFERROR(R15/$R$30,0)</f>
        <v>0</v>
      </c>
    </row>
    <row r="16" spans="2:19" ht="15">
      <c r="B16" s="30" t="s">
        <v>302</v>
      </c>
      <c r="C16" s="91"/>
      <c r="D16" s="373"/>
      <c r="E16" s="22" t="s">
        <v>305</v>
      </c>
      <c r="F16" s="22" t="s">
        <v>306</v>
      </c>
      <c r="G16" s="22"/>
      <c r="H16" s="22"/>
      <c r="I16" s="60">
        <v>0</v>
      </c>
      <c r="J16" s="60">
        <v>0</v>
      </c>
      <c r="K16" s="60">
        <v>0</v>
      </c>
      <c r="L16" s="60">
        <v>0</v>
      </c>
      <c r="M16" s="60">
        <v>0</v>
      </c>
      <c r="N16" s="60">
        <v>0</v>
      </c>
      <c r="O16" s="60">
        <v>0</v>
      </c>
      <c r="P16" s="60">
        <v>0</v>
      </c>
      <c r="Q16" s="60">
        <v>0</v>
      </c>
      <c r="R16" s="37">
        <f>SUM(I16:Q16)</f>
        <v>0</v>
      </c>
      <c r="S16" s="165">
        <f>_xlfn.IFERROR(R16/$R$30,0)</f>
        <v>0</v>
      </c>
    </row>
    <row r="17" spans="2:19" ht="15">
      <c r="B17" s="30" t="s">
        <v>302</v>
      </c>
      <c r="C17" s="91"/>
      <c r="D17" s="373"/>
      <c r="E17" s="22" t="s">
        <v>307</v>
      </c>
      <c r="F17" s="22" t="s">
        <v>308</v>
      </c>
      <c r="G17" s="22"/>
      <c r="H17" s="22"/>
      <c r="I17" s="60">
        <v>0</v>
      </c>
      <c r="J17" s="60">
        <v>0</v>
      </c>
      <c r="K17" s="60">
        <v>0</v>
      </c>
      <c r="L17" s="60">
        <v>0</v>
      </c>
      <c r="M17" s="60">
        <v>0</v>
      </c>
      <c r="N17" s="60">
        <v>0</v>
      </c>
      <c r="O17" s="60">
        <v>0</v>
      </c>
      <c r="P17" s="60">
        <v>0</v>
      </c>
      <c r="Q17" s="60">
        <v>0</v>
      </c>
      <c r="R17" s="37">
        <f>SUM(I17:Q17)</f>
        <v>0</v>
      </c>
      <c r="S17" s="165">
        <f>_xlfn.IFERROR(R17/$R$30,0)</f>
        <v>0</v>
      </c>
    </row>
    <row r="18" spans="2:19" ht="15">
      <c r="B18" s="30" t="s">
        <v>302</v>
      </c>
      <c r="C18" s="91"/>
      <c r="D18" s="373"/>
      <c r="E18" s="22" t="s">
        <v>309</v>
      </c>
      <c r="F18" s="22" t="s">
        <v>67</v>
      </c>
      <c r="G18" s="22"/>
      <c r="H18" s="22"/>
      <c r="I18" s="60">
        <v>0</v>
      </c>
      <c r="J18" s="60">
        <v>0</v>
      </c>
      <c r="K18" s="60">
        <v>0</v>
      </c>
      <c r="L18" s="60">
        <v>0</v>
      </c>
      <c r="M18" s="60">
        <v>0</v>
      </c>
      <c r="N18" s="60">
        <v>0</v>
      </c>
      <c r="O18" s="60">
        <v>0</v>
      </c>
      <c r="P18" s="60">
        <v>0</v>
      </c>
      <c r="Q18" s="60">
        <v>0</v>
      </c>
      <c r="R18" s="37">
        <f>SUM(I18:Q18)</f>
        <v>0</v>
      </c>
      <c r="S18" s="165">
        <f>_xlfn.IFERROR(R18/$R$30,0)</f>
        <v>0</v>
      </c>
    </row>
    <row r="19" spans="2:19" ht="15">
      <c r="B19" s="30" t="s">
        <v>302</v>
      </c>
      <c r="C19" s="108"/>
      <c r="D19" s="73" t="s">
        <v>310</v>
      </c>
      <c r="E19" s="129" t="s">
        <v>311</v>
      </c>
      <c r="F19" s="21"/>
      <c r="G19" s="21"/>
      <c r="H19" s="21"/>
      <c r="I19" s="50">
        <v>0</v>
      </c>
      <c r="J19" s="50">
        <v>0</v>
      </c>
      <c r="K19" s="50">
        <v>0</v>
      </c>
      <c r="L19" s="50">
        <v>0</v>
      </c>
      <c r="M19" s="50">
        <v>0</v>
      </c>
      <c r="N19" s="50">
        <v>0</v>
      </c>
      <c r="O19" s="50">
        <v>0</v>
      </c>
      <c r="P19" s="50">
        <v>0</v>
      </c>
      <c r="Q19" s="50">
        <v>0</v>
      </c>
      <c r="R19" s="37">
        <f>SUM(I19:Q19)</f>
        <v>0</v>
      </c>
      <c r="S19" s="165">
        <f>_xlfn.IFERROR(R19/$R$30,0)</f>
        <v>0</v>
      </c>
    </row>
    <row r="20" spans="3:19" ht="15">
      <c r="C20" s="108"/>
      <c r="D20" s="20" t="s">
        <v>312</v>
      </c>
      <c r="E20" s="15"/>
      <c r="F20" s="21"/>
      <c r="G20" s="21"/>
      <c r="H20" s="21"/>
      <c r="I20" s="3"/>
      <c r="J20" s="2"/>
      <c r="K20" s="2"/>
      <c r="L20" s="2"/>
      <c r="M20" s="2"/>
      <c r="N20" s="2"/>
      <c r="O20" s="2"/>
      <c r="P20" s="2"/>
      <c r="Q20" s="2"/>
      <c r="R20" s="9"/>
      <c r="S20" s="2"/>
    </row>
    <row r="21" spans="3:19" ht="15">
      <c r="C21" s="108"/>
      <c r="D21" s="73" t="s">
        <v>300</v>
      </c>
      <c r="E21" s="129" t="s">
        <v>313</v>
      </c>
      <c r="F21" s="21"/>
      <c r="G21" s="21"/>
      <c r="H21" s="21"/>
      <c r="I21" s="3"/>
      <c r="J21" s="2"/>
      <c r="K21" s="2"/>
      <c r="L21" s="2"/>
      <c r="M21" s="2"/>
      <c r="N21" s="2"/>
      <c r="O21" s="2"/>
      <c r="P21" s="2"/>
      <c r="Q21" s="2"/>
      <c r="R21" s="9"/>
      <c r="S21" s="2"/>
    </row>
    <row r="22" spans="2:19" ht="15">
      <c r="B22" s="30" t="s">
        <v>302</v>
      </c>
      <c r="C22" s="91"/>
      <c r="D22" s="373"/>
      <c r="E22" s="22" t="s">
        <v>303</v>
      </c>
      <c r="F22" s="22" t="s">
        <v>314</v>
      </c>
      <c r="G22" s="22"/>
      <c r="H22" s="22"/>
      <c r="I22" s="60">
        <v>0</v>
      </c>
      <c r="J22" s="60">
        <v>0</v>
      </c>
      <c r="K22" s="60">
        <v>0</v>
      </c>
      <c r="L22" s="60">
        <v>0</v>
      </c>
      <c r="M22" s="60">
        <v>0</v>
      </c>
      <c r="N22" s="60">
        <v>0</v>
      </c>
      <c r="O22" s="60">
        <v>0</v>
      </c>
      <c r="P22" s="60">
        <v>0</v>
      </c>
      <c r="Q22" s="60">
        <v>0</v>
      </c>
      <c r="R22" s="37">
        <f>SUM(I22:Q22)</f>
        <v>0</v>
      </c>
      <c r="S22" s="165">
        <f>_xlfn.IFERROR(R22/$R$30,0)</f>
        <v>0</v>
      </c>
    </row>
    <row r="23" spans="2:19" ht="15">
      <c r="B23" s="30" t="s">
        <v>302</v>
      </c>
      <c r="C23" s="91"/>
      <c r="D23" s="373"/>
      <c r="E23" s="22" t="s">
        <v>305</v>
      </c>
      <c r="F23" s="22" t="s">
        <v>306</v>
      </c>
      <c r="G23" s="22"/>
      <c r="H23" s="22"/>
      <c r="I23" s="60">
        <v>0</v>
      </c>
      <c r="J23" s="60">
        <v>0</v>
      </c>
      <c r="K23" s="60">
        <v>0</v>
      </c>
      <c r="L23" s="60">
        <v>0</v>
      </c>
      <c r="M23" s="60">
        <v>0</v>
      </c>
      <c r="N23" s="60">
        <v>0</v>
      </c>
      <c r="O23" s="60">
        <v>0</v>
      </c>
      <c r="P23" s="60">
        <v>0</v>
      </c>
      <c r="Q23" s="60">
        <v>0</v>
      </c>
      <c r="R23" s="37">
        <f>SUM(I23:Q23)</f>
        <v>0</v>
      </c>
      <c r="S23" s="165">
        <f>_xlfn.IFERROR(R23/$R$30,0)</f>
        <v>0</v>
      </c>
    </row>
    <row r="24" spans="2:19" ht="15">
      <c r="B24" s="30" t="s">
        <v>302</v>
      </c>
      <c r="C24" s="91"/>
      <c r="D24" s="373"/>
      <c r="E24" s="22" t="s">
        <v>307</v>
      </c>
      <c r="F24" s="22" t="s">
        <v>308</v>
      </c>
      <c r="G24" s="22"/>
      <c r="H24" s="22"/>
      <c r="I24" s="60">
        <v>0</v>
      </c>
      <c r="J24" s="60">
        <v>0</v>
      </c>
      <c r="K24" s="60">
        <v>0</v>
      </c>
      <c r="L24" s="60">
        <v>0</v>
      </c>
      <c r="M24" s="60">
        <v>0</v>
      </c>
      <c r="N24" s="60">
        <v>0</v>
      </c>
      <c r="O24" s="60">
        <v>0</v>
      </c>
      <c r="P24" s="60">
        <v>0</v>
      </c>
      <c r="Q24" s="60">
        <v>0</v>
      </c>
      <c r="R24" s="37">
        <f>SUM(I24:Q24)</f>
        <v>0</v>
      </c>
      <c r="S24" s="165">
        <f>_xlfn.IFERROR(R24/$R$30,0)</f>
        <v>0</v>
      </c>
    </row>
    <row r="25" spans="2:19" ht="15">
      <c r="B25" s="30" t="s">
        <v>302</v>
      </c>
      <c r="C25" s="91"/>
      <c r="D25" s="373"/>
      <c r="E25" s="22" t="s">
        <v>309</v>
      </c>
      <c r="F25" s="22" t="s">
        <v>67</v>
      </c>
      <c r="G25" s="22"/>
      <c r="H25" s="22"/>
      <c r="I25" s="60">
        <v>0</v>
      </c>
      <c r="J25" s="60">
        <v>0</v>
      </c>
      <c r="K25" s="60">
        <v>0</v>
      </c>
      <c r="L25" s="60">
        <v>0</v>
      </c>
      <c r="M25" s="60">
        <v>0</v>
      </c>
      <c r="N25" s="60">
        <v>0</v>
      </c>
      <c r="O25" s="60">
        <v>0</v>
      </c>
      <c r="P25" s="60">
        <v>0</v>
      </c>
      <c r="Q25" s="60">
        <v>0</v>
      </c>
      <c r="R25" s="37">
        <f>SUM(I25:Q25)</f>
        <v>0</v>
      </c>
      <c r="S25" s="165">
        <f>_xlfn.IFERROR(R25/$R$30,0)</f>
        <v>0</v>
      </c>
    </row>
    <row r="26" spans="2:19" ht="15">
      <c r="B26" s="30" t="s">
        <v>302</v>
      </c>
      <c r="C26" s="108"/>
      <c r="D26" s="73" t="s">
        <v>310</v>
      </c>
      <c r="E26" s="129" t="s">
        <v>311</v>
      </c>
      <c r="F26" s="21"/>
      <c r="G26" s="21"/>
      <c r="H26" s="21"/>
      <c r="I26" s="50">
        <v>0</v>
      </c>
      <c r="J26" s="50">
        <v>0</v>
      </c>
      <c r="K26" s="50">
        <v>0</v>
      </c>
      <c r="L26" s="50">
        <v>0</v>
      </c>
      <c r="M26" s="50">
        <v>0</v>
      </c>
      <c r="N26" s="50">
        <v>0</v>
      </c>
      <c r="O26" s="50">
        <v>0</v>
      </c>
      <c r="P26" s="50">
        <v>0</v>
      </c>
      <c r="Q26" s="50">
        <v>0</v>
      </c>
      <c r="R26" s="37">
        <f>SUM(I26:Q26)</f>
        <v>0</v>
      </c>
      <c r="S26" s="165">
        <f>_xlfn.IFERROR(R26/$R$30,0)</f>
        <v>0</v>
      </c>
    </row>
    <row r="27" spans="3:19" ht="15">
      <c r="C27" s="344">
        <v>51.2</v>
      </c>
      <c r="D27" s="25" t="s">
        <v>315</v>
      </c>
      <c r="E27" s="15"/>
      <c r="F27" s="21"/>
      <c r="G27" s="21"/>
      <c r="H27" s="21"/>
      <c r="I27" s="3"/>
      <c r="J27" s="2"/>
      <c r="K27" s="2"/>
      <c r="L27" s="2"/>
      <c r="M27" s="2"/>
      <c r="N27" s="2"/>
      <c r="O27" s="2"/>
      <c r="P27" s="2"/>
      <c r="Q27" s="2"/>
      <c r="R27" s="9"/>
      <c r="S27" s="2"/>
    </row>
    <row r="28" spans="2:19" ht="15">
      <c r="B28" s="30" t="s">
        <v>302</v>
      </c>
      <c r="C28" s="108"/>
      <c r="D28" s="25" t="s">
        <v>299</v>
      </c>
      <c r="E28" s="15"/>
      <c r="F28" s="21"/>
      <c r="G28" s="21"/>
      <c r="H28" s="21"/>
      <c r="I28" s="50">
        <v>0</v>
      </c>
      <c r="J28" s="50">
        <v>0</v>
      </c>
      <c r="K28" s="50">
        <v>0</v>
      </c>
      <c r="L28" s="50">
        <v>0</v>
      </c>
      <c r="M28" s="50">
        <v>0</v>
      </c>
      <c r="N28" s="50">
        <v>0</v>
      </c>
      <c r="O28" s="50">
        <v>0</v>
      </c>
      <c r="P28" s="50">
        <v>0</v>
      </c>
      <c r="Q28" s="50">
        <v>0</v>
      </c>
      <c r="R28" s="37">
        <f>SUM(I28:Q28)</f>
        <v>0</v>
      </c>
      <c r="S28" s="165">
        <f>_xlfn.IFERROR(R28/$R$30,0)</f>
        <v>0</v>
      </c>
    </row>
    <row r="29" spans="2:19" ht="15.75" thickBot="1">
      <c r="B29" s="30" t="s">
        <v>302</v>
      </c>
      <c r="C29" s="108"/>
      <c r="D29" s="25" t="s">
        <v>312</v>
      </c>
      <c r="E29" s="15"/>
      <c r="F29" s="21"/>
      <c r="G29" s="21"/>
      <c r="H29" s="21"/>
      <c r="I29" s="50">
        <v>0</v>
      </c>
      <c r="J29" s="50">
        <v>0</v>
      </c>
      <c r="K29" s="50">
        <v>0</v>
      </c>
      <c r="L29" s="50">
        <v>0</v>
      </c>
      <c r="M29" s="50">
        <v>0</v>
      </c>
      <c r="N29" s="50">
        <v>0</v>
      </c>
      <c r="O29" s="50">
        <v>0</v>
      </c>
      <c r="P29" s="50">
        <v>0</v>
      </c>
      <c r="Q29" s="50">
        <v>0</v>
      </c>
      <c r="R29" s="37">
        <f>SUM(I29:Q29)</f>
        <v>0</v>
      </c>
      <c r="S29" s="165">
        <f aca="true" t="shared" si="0" ref="S29">_xlfn.IFERROR(R29/$R$30,0)</f>
        <v>0</v>
      </c>
    </row>
    <row r="30" spans="1:19" ht="15.75" thickBot="1">
      <c r="A30" s="107"/>
      <c r="C30" s="82" t="s">
        <v>316</v>
      </c>
      <c r="D30" s="83"/>
      <c r="E30" s="83"/>
      <c r="F30" s="84"/>
      <c r="G30" s="83"/>
      <c r="H30" s="83"/>
      <c r="I30" s="674">
        <f aca="true" t="shared" si="1" ref="I30:R30">SUMIF($B$11:$B$29,"IR",I11:I29)</f>
        <v>0</v>
      </c>
      <c r="J30" s="674">
        <f t="shared" si="1"/>
        <v>0</v>
      </c>
      <c r="K30" s="674">
        <f t="shared" si="1"/>
        <v>0</v>
      </c>
      <c r="L30" s="674">
        <f t="shared" si="1"/>
        <v>0</v>
      </c>
      <c r="M30" s="674">
        <f t="shared" si="1"/>
        <v>0</v>
      </c>
      <c r="N30" s="674">
        <f t="shared" si="1"/>
        <v>0</v>
      </c>
      <c r="O30" s="674">
        <f t="shared" si="1"/>
        <v>0</v>
      </c>
      <c r="P30" s="674">
        <f t="shared" si="1"/>
        <v>0</v>
      </c>
      <c r="Q30" s="674">
        <f t="shared" si="1"/>
        <v>0</v>
      </c>
      <c r="R30" s="674">
        <f t="shared" si="1"/>
        <v>0</v>
      </c>
      <c r="S30" s="345"/>
    </row>
    <row r="31" spans="1:19" ht="15">
      <c r="A31" s="107"/>
      <c r="C31" s="711"/>
      <c r="D31" s="675"/>
      <c r="E31" s="675"/>
      <c r="F31" s="676"/>
      <c r="G31" s="675"/>
      <c r="H31" s="727"/>
      <c r="I31" s="86"/>
      <c r="J31" s="85"/>
      <c r="K31" s="86"/>
      <c r="L31" s="86"/>
      <c r="M31" s="86"/>
      <c r="N31" s="86"/>
      <c r="O31" s="86"/>
      <c r="P31" s="86"/>
      <c r="Q31" s="86"/>
      <c r="R31" s="86"/>
      <c r="S31" s="58"/>
    </row>
    <row r="32" spans="1:19" ht="15">
      <c r="A32" s="107"/>
      <c r="C32" s="115">
        <v>52</v>
      </c>
      <c r="D32" s="23" t="s">
        <v>317</v>
      </c>
      <c r="E32" s="15"/>
      <c r="F32" s="23"/>
      <c r="G32" s="15"/>
      <c r="H32" s="96"/>
      <c r="I32" s="86"/>
      <c r="J32" s="85"/>
      <c r="K32" s="86"/>
      <c r="L32" s="86"/>
      <c r="M32" s="86"/>
      <c r="N32" s="86"/>
      <c r="O32" s="86"/>
      <c r="P32" s="86"/>
      <c r="Q32" s="86"/>
      <c r="R32" s="86"/>
      <c r="S32" s="58"/>
    </row>
    <row r="33" spans="1:19" ht="15">
      <c r="A33" s="107"/>
      <c r="C33" s="80"/>
      <c r="D33" s="20" t="s">
        <v>299</v>
      </c>
      <c r="E33" s="15"/>
      <c r="F33" s="23"/>
      <c r="G33" s="15"/>
      <c r="H33" s="96"/>
      <c r="I33" s="86"/>
      <c r="J33" s="85"/>
      <c r="K33" s="86"/>
      <c r="L33" s="86"/>
      <c r="M33" s="86"/>
      <c r="N33" s="86"/>
      <c r="O33" s="86"/>
      <c r="P33" s="86"/>
      <c r="Q33" s="86"/>
      <c r="R33" s="86"/>
      <c r="S33" s="58"/>
    </row>
    <row r="34" spans="2:19" ht="15">
      <c r="B34" s="30" t="s">
        <v>318</v>
      </c>
      <c r="C34" s="80"/>
      <c r="D34" s="383" t="s">
        <v>319</v>
      </c>
      <c r="E34" s="15" t="s">
        <v>320</v>
      </c>
      <c r="F34" s="15"/>
      <c r="G34" s="15"/>
      <c r="H34" s="96"/>
      <c r="I34" s="102">
        <v>0</v>
      </c>
      <c r="J34" s="60">
        <v>0</v>
      </c>
      <c r="K34" s="60">
        <v>0</v>
      </c>
      <c r="L34" s="60">
        <v>0</v>
      </c>
      <c r="M34" s="60">
        <v>0</v>
      </c>
      <c r="N34" s="60">
        <v>0</v>
      </c>
      <c r="O34" s="60">
        <v>0</v>
      </c>
      <c r="P34" s="60">
        <v>0</v>
      </c>
      <c r="Q34" s="60">
        <v>0</v>
      </c>
      <c r="R34" s="37">
        <f>SUM(I34:Q34)</f>
        <v>0</v>
      </c>
      <c r="S34" s="165">
        <f aca="true" t="shared" si="2" ref="S34:S40">_xlfn.IFERROR(R34/$R$49,0)</f>
        <v>0</v>
      </c>
    </row>
    <row r="35" spans="2:19" ht="15">
      <c r="B35" s="30" t="s">
        <v>318</v>
      </c>
      <c r="C35" s="80"/>
      <c r="D35" s="383" t="s">
        <v>321</v>
      </c>
      <c r="E35" s="15" t="s">
        <v>322</v>
      </c>
      <c r="F35" s="15"/>
      <c r="G35" s="15"/>
      <c r="H35" s="96"/>
      <c r="I35" s="102">
        <v>0</v>
      </c>
      <c r="J35" s="60">
        <v>0</v>
      </c>
      <c r="K35" s="60">
        <v>0</v>
      </c>
      <c r="L35" s="60">
        <v>0</v>
      </c>
      <c r="M35" s="60">
        <v>0</v>
      </c>
      <c r="N35" s="60">
        <v>0</v>
      </c>
      <c r="O35" s="60">
        <v>0</v>
      </c>
      <c r="P35" s="60">
        <v>0</v>
      </c>
      <c r="Q35" s="60">
        <v>0</v>
      </c>
      <c r="R35" s="37">
        <f aca="true" t="shared" si="3" ref="R35:R48">SUM(I35:Q35)</f>
        <v>0</v>
      </c>
      <c r="S35" s="165">
        <f t="shared" si="2"/>
        <v>0</v>
      </c>
    </row>
    <row r="36" spans="2:19" ht="15">
      <c r="B36" s="30" t="s">
        <v>318</v>
      </c>
      <c r="C36" s="80"/>
      <c r="D36" s="383" t="s">
        <v>323</v>
      </c>
      <c r="E36" s="15" t="s">
        <v>324</v>
      </c>
      <c r="F36" s="15"/>
      <c r="G36" s="15"/>
      <c r="H36" s="96"/>
      <c r="I36" s="102">
        <v>0</v>
      </c>
      <c r="J36" s="60">
        <v>0</v>
      </c>
      <c r="K36" s="60">
        <v>0</v>
      </c>
      <c r="L36" s="60">
        <v>0</v>
      </c>
      <c r="M36" s="60">
        <v>0</v>
      </c>
      <c r="N36" s="60">
        <v>0</v>
      </c>
      <c r="O36" s="60">
        <v>0</v>
      </c>
      <c r="P36" s="60">
        <v>0</v>
      </c>
      <c r="Q36" s="60">
        <v>0</v>
      </c>
      <c r="R36" s="37">
        <f t="shared" si="3"/>
        <v>0</v>
      </c>
      <c r="S36" s="165">
        <f t="shared" si="2"/>
        <v>0</v>
      </c>
    </row>
    <row r="37" spans="2:19" ht="15">
      <c r="B37" s="30" t="s">
        <v>318</v>
      </c>
      <c r="C37" s="80"/>
      <c r="D37" s="383" t="s">
        <v>325</v>
      </c>
      <c r="E37" s="15" t="s">
        <v>326</v>
      </c>
      <c r="F37" s="15"/>
      <c r="G37" s="15"/>
      <c r="H37" s="96"/>
      <c r="I37" s="102">
        <v>0</v>
      </c>
      <c r="J37" s="60">
        <v>0</v>
      </c>
      <c r="K37" s="60">
        <v>0</v>
      </c>
      <c r="L37" s="60">
        <v>0</v>
      </c>
      <c r="M37" s="60">
        <v>0</v>
      </c>
      <c r="N37" s="60">
        <v>0</v>
      </c>
      <c r="O37" s="60">
        <v>0</v>
      </c>
      <c r="P37" s="60">
        <v>0</v>
      </c>
      <c r="Q37" s="60">
        <v>0</v>
      </c>
      <c r="R37" s="37">
        <f t="shared" si="3"/>
        <v>0</v>
      </c>
      <c r="S37" s="165">
        <f t="shared" si="2"/>
        <v>0</v>
      </c>
    </row>
    <row r="38" spans="2:19" ht="15">
      <c r="B38" s="30" t="s">
        <v>318</v>
      </c>
      <c r="C38" s="80"/>
      <c r="D38" s="383" t="s">
        <v>327</v>
      </c>
      <c r="E38" s="15" t="s">
        <v>328</v>
      </c>
      <c r="F38" s="15"/>
      <c r="G38" s="15"/>
      <c r="H38" s="96"/>
      <c r="I38" s="102">
        <v>0</v>
      </c>
      <c r="J38" s="60">
        <v>0</v>
      </c>
      <c r="K38" s="60">
        <v>0</v>
      </c>
      <c r="L38" s="60">
        <v>0</v>
      </c>
      <c r="M38" s="60">
        <v>0</v>
      </c>
      <c r="N38" s="60">
        <v>0</v>
      </c>
      <c r="O38" s="60">
        <v>0</v>
      </c>
      <c r="P38" s="60">
        <v>0</v>
      </c>
      <c r="Q38" s="60">
        <v>0</v>
      </c>
      <c r="R38" s="37">
        <f t="shared" si="3"/>
        <v>0</v>
      </c>
      <c r="S38" s="165">
        <f t="shared" si="2"/>
        <v>0</v>
      </c>
    </row>
    <row r="39" spans="2:19" ht="15">
      <c r="B39" s="30" t="s">
        <v>318</v>
      </c>
      <c r="C39" s="80"/>
      <c r="D39" s="383" t="s">
        <v>329</v>
      </c>
      <c r="E39" s="15" t="s">
        <v>330</v>
      </c>
      <c r="F39" s="15"/>
      <c r="G39" s="15"/>
      <c r="H39" s="96"/>
      <c r="I39" s="102">
        <v>0</v>
      </c>
      <c r="J39" s="60">
        <v>0</v>
      </c>
      <c r="K39" s="60">
        <v>0</v>
      </c>
      <c r="L39" s="60">
        <v>0</v>
      </c>
      <c r="M39" s="60">
        <v>0</v>
      </c>
      <c r="N39" s="60">
        <v>0</v>
      </c>
      <c r="O39" s="60">
        <v>0</v>
      </c>
      <c r="P39" s="60">
        <v>0</v>
      </c>
      <c r="Q39" s="60">
        <v>0</v>
      </c>
      <c r="R39" s="37">
        <f t="shared" si="3"/>
        <v>0</v>
      </c>
      <c r="S39" s="165">
        <f t="shared" si="2"/>
        <v>0</v>
      </c>
    </row>
    <row r="40" spans="2:19" ht="15">
      <c r="B40" s="30" t="s">
        <v>318</v>
      </c>
      <c r="C40" s="80"/>
      <c r="D40" s="383" t="s">
        <v>331</v>
      </c>
      <c r="E40" s="15" t="s">
        <v>332</v>
      </c>
      <c r="F40" s="15"/>
      <c r="G40" s="15"/>
      <c r="H40" s="96"/>
      <c r="I40" s="102">
        <v>0</v>
      </c>
      <c r="J40" s="60">
        <v>0</v>
      </c>
      <c r="K40" s="60">
        <v>0</v>
      </c>
      <c r="L40" s="60">
        <v>0</v>
      </c>
      <c r="M40" s="60">
        <v>0</v>
      </c>
      <c r="N40" s="60">
        <v>0</v>
      </c>
      <c r="O40" s="60">
        <v>0</v>
      </c>
      <c r="P40" s="60">
        <v>0</v>
      </c>
      <c r="Q40" s="60">
        <v>0</v>
      </c>
      <c r="R40" s="37">
        <f t="shared" si="3"/>
        <v>0</v>
      </c>
      <c r="S40" s="165">
        <f t="shared" si="2"/>
        <v>0</v>
      </c>
    </row>
    <row r="41" spans="3:19" ht="15">
      <c r="C41" s="80"/>
      <c r="D41" s="20" t="s">
        <v>312</v>
      </c>
      <c r="E41" s="15"/>
      <c r="F41" s="15"/>
      <c r="G41" s="15"/>
      <c r="H41" s="96"/>
      <c r="I41" s="102"/>
      <c r="J41" s="60"/>
      <c r="K41" s="60"/>
      <c r="L41" s="60"/>
      <c r="M41" s="60"/>
      <c r="N41" s="60"/>
      <c r="O41" s="60"/>
      <c r="P41" s="60"/>
      <c r="Q41" s="60"/>
      <c r="R41" s="60"/>
      <c r="S41" s="165"/>
    </row>
    <row r="42" spans="2:19" ht="15">
      <c r="B42" s="30" t="s">
        <v>318</v>
      </c>
      <c r="C42" s="80"/>
      <c r="D42" s="383" t="s">
        <v>333</v>
      </c>
      <c r="E42" s="15" t="s">
        <v>320</v>
      </c>
      <c r="F42" s="15"/>
      <c r="G42" s="15"/>
      <c r="H42" s="96"/>
      <c r="I42" s="102">
        <v>0</v>
      </c>
      <c r="J42" s="60">
        <v>0</v>
      </c>
      <c r="K42" s="60">
        <v>0</v>
      </c>
      <c r="L42" s="60">
        <v>0</v>
      </c>
      <c r="M42" s="60">
        <v>0</v>
      </c>
      <c r="N42" s="60">
        <v>0</v>
      </c>
      <c r="O42" s="60">
        <v>0</v>
      </c>
      <c r="P42" s="60">
        <v>0</v>
      </c>
      <c r="Q42" s="60">
        <v>0</v>
      </c>
      <c r="R42" s="37">
        <f t="shared" si="3"/>
        <v>0</v>
      </c>
      <c r="S42" s="165">
        <f aca="true" t="shared" si="4" ref="S42:S48">_xlfn.IFERROR(R42/$R$49,0)</f>
        <v>0</v>
      </c>
    </row>
    <row r="43" spans="2:19" ht="15">
      <c r="B43" s="30" t="s">
        <v>318</v>
      </c>
      <c r="C43" s="80"/>
      <c r="D43" s="383" t="s">
        <v>334</v>
      </c>
      <c r="E43" s="15" t="s">
        <v>322</v>
      </c>
      <c r="F43" s="15"/>
      <c r="G43" s="15"/>
      <c r="H43" s="96"/>
      <c r="I43" s="102">
        <v>0</v>
      </c>
      <c r="J43" s="60">
        <v>0</v>
      </c>
      <c r="K43" s="60">
        <v>0</v>
      </c>
      <c r="L43" s="60">
        <v>0</v>
      </c>
      <c r="M43" s="60">
        <v>0</v>
      </c>
      <c r="N43" s="60">
        <v>0</v>
      </c>
      <c r="O43" s="60">
        <v>0</v>
      </c>
      <c r="P43" s="60">
        <v>0</v>
      </c>
      <c r="Q43" s="60">
        <v>0</v>
      </c>
      <c r="R43" s="37">
        <f t="shared" si="3"/>
        <v>0</v>
      </c>
      <c r="S43" s="165">
        <f t="shared" si="4"/>
        <v>0</v>
      </c>
    </row>
    <row r="44" spans="2:19" ht="15">
      <c r="B44" s="30" t="s">
        <v>318</v>
      </c>
      <c r="C44" s="80"/>
      <c r="D44" s="383" t="s">
        <v>335</v>
      </c>
      <c r="E44" s="15" t="s">
        <v>324</v>
      </c>
      <c r="F44" s="15"/>
      <c r="G44" s="15"/>
      <c r="H44" s="96"/>
      <c r="I44" s="102">
        <v>0</v>
      </c>
      <c r="J44" s="60">
        <v>0</v>
      </c>
      <c r="K44" s="60">
        <v>0</v>
      </c>
      <c r="L44" s="60">
        <v>0</v>
      </c>
      <c r="M44" s="60">
        <v>0</v>
      </c>
      <c r="N44" s="60">
        <v>0</v>
      </c>
      <c r="O44" s="60">
        <v>0</v>
      </c>
      <c r="P44" s="60">
        <v>0</v>
      </c>
      <c r="Q44" s="60">
        <v>0</v>
      </c>
      <c r="R44" s="37">
        <f t="shared" si="3"/>
        <v>0</v>
      </c>
      <c r="S44" s="165">
        <f t="shared" si="4"/>
        <v>0</v>
      </c>
    </row>
    <row r="45" spans="2:19" ht="15">
      <c r="B45" s="30" t="s">
        <v>318</v>
      </c>
      <c r="C45" s="80"/>
      <c r="D45" s="383" t="s">
        <v>336</v>
      </c>
      <c r="E45" s="15" t="s">
        <v>326</v>
      </c>
      <c r="F45" s="15"/>
      <c r="G45" s="15"/>
      <c r="H45" s="96"/>
      <c r="I45" s="102">
        <v>0</v>
      </c>
      <c r="J45" s="60">
        <v>0</v>
      </c>
      <c r="K45" s="60">
        <v>0</v>
      </c>
      <c r="L45" s="60">
        <v>0</v>
      </c>
      <c r="M45" s="60">
        <v>0</v>
      </c>
      <c r="N45" s="60">
        <v>0</v>
      </c>
      <c r="O45" s="60">
        <v>0</v>
      </c>
      <c r="P45" s="60">
        <v>0</v>
      </c>
      <c r="Q45" s="60">
        <v>0</v>
      </c>
      <c r="R45" s="37">
        <f t="shared" si="3"/>
        <v>0</v>
      </c>
      <c r="S45" s="165">
        <f t="shared" si="4"/>
        <v>0</v>
      </c>
    </row>
    <row r="46" spans="2:19" ht="15">
      <c r="B46" s="30" t="s">
        <v>318</v>
      </c>
      <c r="C46" s="80"/>
      <c r="D46" s="383" t="s">
        <v>337</v>
      </c>
      <c r="E46" s="15" t="s">
        <v>328</v>
      </c>
      <c r="F46" s="15"/>
      <c r="G46" s="15"/>
      <c r="H46" s="96"/>
      <c r="I46" s="102">
        <v>0</v>
      </c>
      <c r="J46" s="60">
        <v>0</v>
      </c>
      <c r="K46" s="60">
        <v>0</v>
      </c>
      <c r="L46" s="60">
        <v>0</v>
      </c>
      <c r="M46" s="60">
        <v>0</v>
      </c>
      <c r="N46" s="60">
        <v>0</v>
      </c>
      <c r="O46" s="60">
        <v>0</v>
      </c>
      <c r="P46" s="60">
        <v>0</v>
      </c>
      <c r="Q46" s="60">
        <v>0</v>
      </c>
      <c r="R46" s="37">
        <f t="shared" si="3"/>
        <v>0</v>
      </c>
      <c r="S46" s="165">
        <f t="shared" si="4"/>
        <v>0</v>
      </c>
    </row>
    <row r="47" spans="2:19" ht="15">
      <c r="B47" s="30" t="s">
        <v>318</v>
      </c>
      <c r="C47" s="80"/>
      <c r="D47" s="383" t="s">
        <v>338</v>
      </c>
      <c r="E47" s="15" t="s">
        <v>330</v>
      </c>
      <c r="F47" s="15"/>
      <c r="G47" s="15"/>
      <c r="H47" s="96"/>
      <c r="I47" s="102">
        <v>0</v>
      </c>
      <c r="J47" s="60">
        <v>0</v>
      </c>
      <c r="K47" s="60">
        <v>0</v>
      </c>
      <c r="L47" s="60">
        <v>0</v>
      </c>
      <c r="M47" s="60">
        <v>0</v>
      </c>
      <c r="N47" s="60">
        <v>0</v>
      </c>
      <c r="O47" s="60">
        <v>0</v>
      </c>
      <c r="P47" s="60">
        <v>0</v>
      </c>
      <c r="Q47" s="60">
        <v>0</v>
      </c>
      <c r="R47" s="37">
        <f t="shared" si="3"/>
        <v>0</v>
      </c>
      <c r="S47" s="165">
        <f t="shared" si="4"/>
        <v>0</v>
      </c>
    </row>
    <row r="48" spans="2:19" ht="15.75" thickBot="1">
      <c r="B48" s="30" t="s">
        <v>318</v>
      </c>
      <c r="C48" s="80"/>
      <c r="D48" s="383" t="s">
        <v>339</v>
      </c>
      <c r="E48" s="15" t="s">
        <v>332</v>
      </c>
      <c r="F48" s="15"/>
      <c r="G48" s="15"/>
      <c r="H48" s="96"/>
      <c r="I48" s="102">
        <v>0</v>
      </c>
      <c r="J48" s="60">
        <v>0</v>
      </c>
      <c r="K48" s="60">
        <v>0</v>
      </c>
      <c r="L48" s="60">
        <v>0</v>
      </c>
      <c r="M48" s="60">
        <v>0</v>
      </c>
      <c r="N48" s="60">
        <v>0</v>
      </c>
      <c r="O48" s="60">
        <v>0</v>
      </c>
      <c r="P48" s="60">
        <v>0</v>
      </c>
      <c r="Q48" s="60">
        <v>0</v>
      </c>
      <c r="R48" s="37">
        <f t="shared" si="3"/>
        <v>0</v>
      </c>
      <c r="S48" s="165">
        <f t="shared" si="4"/>
        <v>0</v>
      </c>
    </row>
    <row r="49" spans="1:19" ht="15.75" thickBot="1">
      <c r="A49" s="107"/>
      <c r="C49" s="82" t="s">
        <v>340</v>
      </c>
      <c r="D49" s="83"/>
      <c r="E49" s="83"/>
      <c r="F49" s="84"/>
      <c r="G49" s="83"/>
      <c r="H49" s="375"/>
      <c r="I49" s="104">
        <f aca="true" t="shared" si="5" ref="I49:R49">SUMIF($B$32:$B$48,"ISE",I32:I48)</f>
        <v>0</v>
      </c>
      <c r="J49" s="104">
        <f t="shared" si="5"/>
        <v>0</v>
      </c>
      <c r="K49" s="104">
        <f t="shared" si="5"/>
        <v>0</v>
      </c>
      <c r="L49" s="104">
        <f t="shared" si="5"/>
        <v>0</v>
      </c>
      <c r="M49" s="104">
        <f t="shared" si="5"/>
        <v>0</v>
      </c>
      <c r="N49" s="104">
        <f t="shared" si="5"/>
        <v>0</v>
      </c>
      <c r="O49" s="104">
        <f t="shared" si="5"/>
        <v>0</v>
      </c>
      <c r="P49" s="104">
        <f t="shared" si="5"/>
        <v>0</v>
      </c>
      <c r="Q49" s="104">
        <f t="shared" si="5"/>
        <v>0</v>
      </c>
      <c r="R49" s="104">
        <f t="shared" si="5"/>
        <v>0</v>
      </c>
      <c r="S49" s="345"/>
    </row>
    <row r="50" spans="1:19" ht="15">
      <c r="A50" s="107"/>
      <c r="C50" s="80"/>
      <c r="D50" s="15"/>
      <c r="E50" s="15"/>
      <c r="F50" s="23"/>
      <c r="G50" s="15"/>
      <c r="H50" s="96"/>
      <c r="I50" s="86"/>
      <c r="J50" s="85"/>
      <c r="K50" s="86"/>
      <c r="L50" s="86"/>
      <c r="M50" s="86"/>
      <c r="N50" s="86"/>
      <c r="O50" s="86"/>
      <c r="P50" s="86"/>
      <c r="Q50" s="86"/>
      <c r="R50" s="86"/>
      <c r="S50" s="58"/>
    </row>
    <row r="51" spans="1:19" ht="15">
      <c r="A51" s="107"/>
      <c r="C51" s="115">
        <v>53</v>
      </c>
      <c r="D51" s="23" t="s">
        <v>341</v>
      </c>
      <c r="E51" s="15"/>
      <c r="F51" s="23"/>
      <c r="G51" s="15"/>
      <c r="H51" s="96"/>
      <c r="I51" s="86"/>
      <c r="J51" s="85"/>
      <c r="K51" s="86"/>
      <c r="L51" s="86"/>
      <c r="M51" s="86"/>
      <c r="N51" s="86"/>
      <c r="O51" s="86"/>
      <c r="P51" s="86"/>
      <c r="Q51" s="86"/>
      <c r="R51" s="86"/>
      <c r="S51" s="58"/>
    </row>
    <row r="52" spans="1:19" ht="15">
      <c r="A52" s="107"/>
      <c r="B52" s="346" t="s">
        <v>342</v>
      </c>
      <c r="C52" s="344">
        <v>53.1</v>
      </c>
      <c r="D52" s="25" t="s">
        <v>343</v>
      </c>
      <c r="E52" s="16"/>
      <c r="F52" s="15"/>
      <c r="G52" s="15"/>
      <c r="H52" s="96"/>
      <c r="I52" s="102">
        <v>0</v>
      </c>
      <c r="J52" s="60">
        <v>0</v>
      </c>
      <c r="K52" s="60">
        <v>0</v>
      </c>
      <c r="L52" s="60">
        <v>0</v>
      </c>
      <c r="M52" s="60">
        <v>0</v>
      </c>
      <c r="N52" s="60">
        <v>0</v>
      </c>
      <c r="O52" s="60">
        <v>0</v>
      </c>
      <c r="P52" s="60">
        <v>0</v>
      </c>
      <c r="Q52" s="60">
        <v>0</v>
      </c>
      <c r="R52" s="60">
        <f>SUM(I52:Q52)</f>
        <v>0</v>
      </c>
      <c r="S52" s="165">
        <f>_xlfn.IFERROR(R52/$R$67,0)</f>
        <v>0</v>
      </c>
    </row>
    <row r="53" spans="1:19" ht="15">
      <c r="A53" s="107"/>
      <c r="B53" s="346"/>
      <c r="C53" s="344">
        <v>53.2</v>
      </c>
      <c r="D53" s="25" t="s">
        <v>344</v>
      </c>
      <c r="E53" s="15"/>
      <c r="F53" s="23"/>
      <c r="G53" s="15"/>
      <c r="H53" s="96"/>
      <c r="I53" s="86"/>
      <c r="J53" s="85"/>
      <c r="K53" s="85"/>
      <c r="L53" s="85"/>
      <c r="M53" s="85"/>
      <c r="N53" s="85"/>
      <c r="O53" s="85"/>
      <c r="P53" s="85"/>
      <c r="Q53" s="85"/>
      <c r="R53" s="86"/>
      <c r="S53" s="58"/>
    </row>
    <row r="54" spans="1:19" ht="15">
      <c r="A54" s="107"/>
      <c r="B54" s="346"/>
      <c r="C54" s="108"/>
      <c r="D54" s="181" t="str">
        <f>C53&amp;".1"</f>
        <v>53.2.1</v>
      </c>
      <c r="E54" s="376" t="s">
        <v>345</v>
      </c>
      <c r="F54" s="23"/>
      <c r="G54" s="15"/>
      <c r="H54" s="96"/>
      <c r="I54" s="86"/>
      <c r="J54" s="85"/>
      <c r="K54" s="85"/>
      <c r="L54" s="85"/>
      <c r="M54" s="85"/>
      <c r="N54" s="85"/>
      <c r="O54" s="85"/>
      <c r="P54" s="85"/>
      <c r="Q54" s="85"/>
      <c r="R54" s="86"/>
      <c r="S54" s="58"/>
    </row>
    <row r="55" spans="1:19" ht="15">
      <c r="A55" s="107"/>
      <c r="B55" s="346" t="s">
        <v>342</v>
      </c>
      <c r="C55" s="108"/>
      <c r="E55" s="181" t="str">
        <f>D54&amp;".1"</f>
        <v>53.2.1.1</v>
      </c>
      <c r="F55" s="25" t="s">
        <v>346</v>
      </c>
      <c r="G55" s="15"/>
      <c r="H55" s="96"/>
      <c r="I55" s="103">
        <v>0</v>
      </c>
      <c r="J55" s="50">
        <v>0</v>
      </c>
      <c r="K55" s="50">
        <v>0</v>
      </c>
      <c r="L55" s="50">
        <v>0</v>
      </c>
      <c r="M55" s="50">
        <v>0</v>
      </c>
      <c r="N55" s="50">
        <v>0</v>
      </c>
      <c r="O55" s="50">
        <v>0</v>
      </c>
      <c r="P55" s="50">
        <v>0</v>
      </c>
      <c r="Q55" s="50">
        <v>0</v>
      </c>
      <c r="R55" s="60">
        <f>SUM(I55:Q55)</f>
        <v>0</v>
      </c>
      <c r="S55" s="165">
        <f>_xlfn.IFERROR(R55/$R$67,0)</f>
        <v>0</v>
      </c>
    </row>
    <row r="56" spans="1:19" ht="15">
      <c r="A56" s="107"/>
      <c r="B56" s="346" t="s">
        <v>342</v>
      </c>
      <c r="C56" s="108"/>
      <c r="E56" s="181" t="s">
        <v>347</v>
      </c>
      <c r="F56" s="25" t="s">
        <v>348</v>
      </c>
      <c r="G56" s="15"/>
      <c r="H56" s="96"/>
      <c r="I56" s="103">
        <v>0</v>
      </c>
      <c r="J56" s="50">
        <v>0</v>
      </c>
      <c r="K56" s="50">
        <v>0</v>
      </c>
      <c r="L56" s="50">
        <v>0</v>
      </c>
      <c r="M56" s="50">
        <v>0</v>
      </c>
      <c r="N56" s="50">
        <v>0</v>
      </c>
      <c r="O56" s="50">
        <v>0</v>
      </c>
      <c r="P56" s="50">
        <v>0</v>
      </c>
      <c r="Q56" s="50">
        <v>0</v>
      </c>
      <c r="R56" s="60">
        <f aca="true" t="shared" si="6" ref="R56:R57">SUM(I56:Q56)</f>
        <v>0</v>
      </c>
      <c r="S56" s="165">
        <f aca="true" t="shared" si="7" ref="S56:S66">_xlfn.IFERROR(R56/$R$67,0)</f>
        <v>0</v>
      </c>
    </row>
    <row r="57" spans="1:19" ht="15">
      <c r="A57" s="107"/>
      <c r="B57" s="346" t="s">
        <v>342</v>
      </c>
      <c r="C57" s="108"/>
      <c r="E57" s="181" t="s">
        <v>349</v>
      </c>
      <c r="F57" s="25" t="s">
        <v>350</v>
      </c>
      <c r="G57" s="15"/>
      <c r="H57" s="96"/>
      <c r="I57" s="103">
        <v>0</v>
      </c>
      <c r="J57" s="50">
        <v>0</v>
      </c>
      <c r="K57" s="50">
        <v>0</v>
      </c>
      <c r="L57" s="50">
        <v>0</v>
      </c>
      <c r="M57" s="50">
        <v>0</v>
      </c>
      <c r="N57" s="50">
        <v>0</v>
      </c>
      <c r="O57" s="50">
        <v>0</v>
      </c>
      <c r="P57" s="50">
        <v>0</v>
      </c>
      <c r="Q57" s="50">
        <v>0</v>
      </c>
      <c r="R57" s="60">
        <f t="shared" si="6"/>
        <v>0</v>
      </c>
      <c r="S57" s="165">
        <f t="shared" si="7"/>
        <v>0</v>
      </c>
    </row>
    <row r="58" spans="1:19" ht="15">
      <c r="A58" s="107"/>
      <c r="B58" s="346" t="s">
        <v>342</v>
      </c>
      <c r="C58" s="108"/>
      <c r="E58" s="181" t="s">
        <v>351</v>
      </c>
      <c r="F58" s="25" t="s">
        <v>352</v>
      </c>
      <c r="G58" s="15"/>
      <c r="H58" s="96"/>
      <c r="I58" s="103">
        <v>0</v>
      </c>
      <c r="J58" s="50">
        <v>0</v>
      </c>
      <c r="K58" s="50">
        <v>0</v>
      </c>
      <c r="L58" s="50">
        <v>0</v>
      </c>
      <c r="M58" s="50">
        <v>0</v>
      </c>
      <c r="N58" s="50">
        <v>0</v>
      </c>
      <c r="O58" s="50">
        <v>0</v>
      </c>
      <c r="P58" s="50">
        <v>0</v>
      </c>
      <c r="Q58" s="50">
        <v>0</v>
      </c>
      <c r="R58" s="60">
        <f>SUM(I58:Q58)</f>
        <v>0</v>
      </c>
      <c r="S58" s="165">
        <f t="shared" si="7"/>
        <v>0</v>
      </c>
    </row>
    <row r="59" spans="1:19" ht="15">
      <c r="A59" s="107"/>
      <c r="B59" s="346" t="s">
        <v>342</v>
      </c>
      <c r="C59" s="344">
        <v>53.3</v>
      </c>
      <c r="D59" s="25" t="s">
        <v>353</v>
      </c>
      <c r="E59" s="16"/>
      <c r="F59" s="15"/>
      <c r="G59" s="15"/>
      <c r="H59" s="96"/>
      <c r="I59" s="102">
        <v>0</v>
      </c>
      <c r="J59" s="60">
        <v>0</v>
      </c>
      <c r="K59" s="60">
        <v>0</v>
      </c>
      <c r="L59" s="60">
        <v>0</v>
      </c>
      <c r="M59" s="60">
        <v>0</v>
      </c>
      <c r="N59" s="60">
        <v>0</v>
      </c>
      <c r="O59" s="60">
        <v>0</v>
      </c>
      <c r="P59" s="60">
        <v>0</v>
      </c>
      <c r="Q59" s="60">
        <v>0</v>
      </c>
      <c r="R59" s="60">
        <f aca="true" t="shared" si="8" ref="R59:R66">SUM(I59:Q59)</f>
        <v>0</v>
      </c>
      <c r="S59" s="165">
        <f t="shared" si="7"/>
        <v>0</v>
      </c>
    </row>
    <row r="60" spans="1:19" ht="15">
      <c r="A60" s="107"/>
      <c r="B60" s="346" t="s">
        <v>342</v>
      </c>
      <c r="C60" s="344">
        <v>53.4</v>
      </c>
      <c r="D60" s="25" t="s">
        <v>354</v>
      </c>
      <c r="E60" s="16"/>
      <c r="F60" s="15"/>
      <c r="G60" s="15"/>
      <c r="H60" s="96"/>
      <c r="I60" s="102">
        <v>0</v>
      </c>
      <c r="J60" s="60">
        <v>0</v>
      </c>
      <c r="K60" s="60">
        <v>0</v>
      </c>
      <c r="L60" s="60">
        <v>0</v>
      </c>
      <c r="M60" s="60">
        <v>0</v>
      </c>
      <c r="N60" s="60">
        <v>0</v>
      </c>
      <c r="O60" s="60">
        <v>0</v>
      </c>
      <c r="P60" s="60">
        <v>0</v>
      </c>
      <c r="Q60" s="60">
        <v>0</v>
      </c>
      <c r="R60" s="60">
        <f t="shared" si="8"/>
        <v>0</v>
      </c>
      <c r="S60" s="165">
        <f t="shared" si="7"/>
        <v>0</v>
      </c>
    </row>
    <row r="61" spans="1:19" ht="15">
      <c r="A61" s="107"/>
      <c r="B61" s="346" t="s">
        <v>342</v>
      </c>
      <c r="C61" s="344">
        <v>53.5</v>
      </c>
      <c r="D61" s="25" t="s">
        <v>355</v>
      </c>
      <c r="E61" s="16"/>
      <c r="F61" s="15"/>
      <c r="G61" s="15"/>
      <c r="H61" s="96"/>
      <c r="I61" s="102">
        <v>0</v>
      </c>
      <c r="J61" s="60">
        <v>0</v>
      </c>
      <c r="K61" s="60">
        <v>0</v>
      </c>
      <c r="L61" s="60">
        <v>0</v>
      </c>
      <c r="M61" s="60">
        <v>0</v>
      </c>
      <c r="N61" s="60">
        <v>0</v>
      </c>
      <c r="O61" s="60">
        <v>0</v>
      </c>
      <c r="P61" s="60">
        <v>0</v>
      </c>
      <c r="Q61" s="60">
        <v>0</v>
      </c>
      <c r="R61" s="60">
        <f t="shared" si="8"/>
        <v>0</v>
      </c>
      <c r="S61" s="165">
        <f t="shared" si="7"/>
        <v>0</v>
      </c>
    </row>
    <row r="62" spans="1:19" ht="15">
      <c r="A62" s="107"/>
      <c r="B62" s="346" t="s">
        <v>342</v>
      </c>
      <c r="C62" s="344">
        <v>53.6</v>
      </c>
      <c r="D62" s="25" t="s">
        <v>356</v>
      </c>
      <c r="E62" s="16"/>
      <c r="F62" s="15"/>
      <c r="G62" s="15"/>
      <c r="H62" s="96"/>
      <c r="I62" s="102">
        <v>0</v>
      </c>
      <c r="J62" s="60">
        <v>0</v>
      </c>
      <c r="K62" s="60">
        <v>0</v>
      </c>
      <c r="L62" s="60">
        <v>0</v>
      </c>
      <c r="M62" s="60">
        <v>0</v>
      </c>
      <c r="N62" s="60">
        <v>0</v>
      </c>
      <c r="O62" s="60">
        <v>0</v>
      </c>
      <c r="P62" s="60">
        <v>0</v>
      </c>
      <c r="Q62" s="60">
        <v>0</v>
      </c>
      <c r="R62" s="60">
        <f t="shared" si="8"/>
        <v>0</v>
      </c>
      <c r="S62" s="165">
        <f t="shared" si="7"/>
        <v>0</v>
      </c>
    </row>
    <row r="63" spans="1:19" ht="15">
      <c r="A63" s="107"/>
      <c r="B63" s="346" t="s">
        <v>342</v>
      </c>
      <c r="C63" s="344">
        <v>53.7</v>
      </c>
      <c r="D63" s="25" t="s">
        <v>357</v>
      </c>
      <c r="E63" s="16"/>
      <c r="F63" s="15"/>
      <c r="G63" s="15"/>
      <c r="H63" s="96"/>
      <c r="I63" s="102">
        <v>0</v>
      </c>
      <c r="J63" s="60">
        <v>0</v>
      </c>
      <c r="K63" s="60">
        <v>0</v>
      </c>
      <c r="L63" s="60">
        <v>0</v>
      </c>
      <c r="M63" s="60">
        <v>0</v>
      </c>
      <c r="N63" s="60">
        <v>0</v>
      </c>
      <c r="O63" s="60">
        <v>0</v>
      </c>
      <c r="P63" s="60">
        <v>0</v>
      </c>
      <c r="Q63" s="60">
        <v>0</v>
      </c>
      <c r="R63" s="60">
        <f t="shared" si="8"/>
        <v>0</v>
      </c>
      <c r="S63" s="165">
        <f t="shared" si="7"/>
        <v>0</v>
      </c>
    </row>
    <row r="64" spans="1:19" ht="15">
      <c r="A64" s="107"/>
      <c r="B64" s="346" t="s">
        <v>342</v>
      </c>
      <c r="C64" s="344">
        <v>53.8</v>
      </c>
      <c r="D64" s="25" t="s">
        <v>358</v>
      </c>
      <c r="E64" s="16"/>
      <c r="F64" s="15"/>
      <c r="G64" s="15"/>
      <c r="H64" s="96"/>
      <c r="I64" s="102">
        <v>0</v>
      </c>
      <c r="J64" s="60">
        <v>0</v>
      </c>
      <c r="K64" s="60">
        <v>0</v>
      </c>
      <c r="L64" s="60">
        <v>0</v>
      </c>
      <c r="M64" s="60">
        <v>0</v>
      </c>
      <c r="N64" s="60">
        <v>0</v>
      </c>
      <c r="O64" s="60">
        <v>0</v>
      </c>
      <c r="P64" s="60">
        <v>0</v>
      </c>
      <c r="Q64" s="60">
        <v>0</v>
      </c>
      <c r="R64" s="60">
        <f t="shared" si="8"/>
        <v>0</v>
      </c>
      <c r="S64" s="165">
        <f t="shared" si="7"/>
        <v>0</v>
      </c>
    </row>
    <row r="65" spans="1:19" ht="15">
      <c r="A65" s="107"/>
      <c r="B65" s="346" t="s">
        <v>342</v>
      </c>
      <c r="C65" s="344">
        <v>53.9</v>
      </c>
      <c r="D65" s="25" t="s">
        <v>359</v>
      </c>
      <c r="E65" s="16"/>
      <c r="F65" s="15"/>
      <c r="G65" s="15"/>
      <c r="H65" s="96"/>
      <c r="I65" s="102">
        <v>0</v>
      </c>
      <c r="J65" s="60">
        <v>0</v>
      </c>
      <c r="K65" s="60">
        <v>0</v>
      </c>
      <c r="L65" s="60">
        <v>0</v>
      </c>
      <c r="M65" s="60">
        <v>0</v>
      </c>
      <c r="N65" s="60">
        <v>0</v>
      </c>
      <c r="O65" s="60">
        <v>0</v>
      </c>
      <c r="P65" s="60">
        <v>0</v>
      </c>
      <c r="Q65" s="60">
        <v>0</v>
      </c>
      <c r="R65" s="60">
        <f t="shared" si="8"/>
        <v>0</v>
      </c>
      <c r="S65" s="165">
        <f t="shared" si="7"/>
        <v>0</v>
      </c>
    </row>
    <row r="66" spans="1:19" ht="15" thickBot="1">
      <c r="A66" s="107"/>
      <c r="B66" s="346" t="s">
        <v>342</v>
      </c>
      <c r="C66" s="384" t="s">
        <v>360</v>
      </c>
      <c r="D66" s="25" t="s">
        <v>361</v>
      </c>
      <c r="E66" s="16"/>
      <c r="F66" s="15"/>
      <c r="G66" s="15"/>
      <c r="H66" s="96"/>
      <c r="I66" s="102">
        <v>0</v>
      </c>
      <c r="J66" s="60">
        <v>0</v>
      </c>
      <c r="K66" s="60">
        <v>0</v>
      </c>
      <c r="L66" s="60">
        <v>0</v>
      </c>
      <c r="M66" s="60">
        <v>0</v>
      </c>
      <c r="N66" s="60">
        <v>0</v>
      </c>
      <c r="O66" s="60">
        <v>0</v>
      </c>
      <c r="P66" s="60">
        <v>0</v>
      </c>
      <c r="Q66" s="60">
        <v>0</v>
      </c>
      <c r="R66" s="60">
        <f t="shared" si="8"/>
        <v>0</v>
      </c>
      <c r="S66" s="165">
        <f t="shared" si="7"/>
        <v>0</v>
      </c>
    </row>
    <row r="67" spans="1:19" ht="15.75" thickBot="1">
      <c r="A67" s="107"/>
      <c r="C67" s="82" t="s">
        <v>362</v>
      </c>
      <c r="D67" s="83"/>
      <c r="E67" s="83"/>
      <c r="F67" s="84"/>
      <c r="G67" s="83"/>
      <c r="H67" s="375"/>
      <c r="I67" s="104">
        <f>SUMIF($B$52:$B$66,"RC",I52:I66)</f>
        <v>0</v>
      </c>
      <c r="J67" s="104">
        <f aca="true" t="shared" si="9" ref="J67:R67">SUMIF($B$52:$B$66,"RC",J52:J66)</f>
        <v>0</v>
      </c>
      <c r="K67" s="104">
        <f t="shared" si="9"/>
        <v>0</v>
      </c>
      <c r="L67" s="104">
        <f t="shared" si="9"/>
        <v>0</v>
      </c>
      <c r="M67" s="104">
        <f t="shared" si="9"/>
        <v>0</v>
      </c>
      <c r="N67" s="104">
        <f t="shared" si="9"/>
        <v>0</v>
      </c>
      <c r="O67" s="104">
        <f t="shared" si="9"/>
        <v>0</v>
      </c>
      <c r="P67" s="104">
        <f t="shared" si="9"/>
        <v>0</v>
      </c>
      <c r="Q67" s="104">
        <f t="shared" si="9"/>
        <v>0</v>
      </c>
      <c r="R67" s="104">
        <f t="shared" si="9"/>
        <v>0</v>
      </c>
      <c r="S67" s="345"/>
    </row>
    <row r="68" spans="1:19" ht="15.75" thickBot="1">
      <c r="A68" s="107"/>
      <c r="C68" s="88" t="s">
        <v>363</v>
      </c>
      <c r="D68" s="89"/>
      <c r="E68" s="89"/>
      <c r="F68" s="89"/>
      <c r="G68" s="89"/>
      <c r="H68" s="98"/>
      <c r="I68" s="374">
        <f aca="true" t="shared" si="10" ref="I68:R68">I30-I49+I67</f>
        <v>0</v>
      </c>
      <c r="J68" s="677">
        <f t="shared" si="10"/>
        <v>0</v>
      </c>
      <c r="K68" s="677">
        <f t="shared" si="10"/>
        <v>0</v>
      </c>
      <c r="L68" s="677">
        <f t="shared" si="10"/>
        <v>0</v>
      </c>
      <c r="M68" s="677">
        <f t="shared" si="10"/>
        <v>0</v>
      </c>
      <c r="N68" s="677">
        <f t="shared" si="10"/>
        <v>0</v>
      </c>
      <c r="O68" s="677">
        <f t="shared" si="10"/>
        <v>0</v>
      </c>
      <c r="P68" s="677">
        <f t="shared" si="10"/>
        <v>0</v>
      </c>
      <c r="Q68" s="677">
        <f t="shared" si="10"/>
        <v>0</v>
      </c>
      <c r="R68" s="677">
        <f t="shared" si="10"/>
        <v>0</v>
      </c>
      <c r="S68" s="98"/>
    </row>
    <row r="69" spans="1:19" ht="15">
      <c r="A69" s="107"/>
      <c r="C69" s="712"/>
      <c r="D69" s="678"/>
      <c r="E69" s="678"/>
      <c r="F69" s="678"/>
      <c r="G69" s="678"/>
      <c r="H69" s="728"/>
      <c r="I69" s="729"/>
      <c r="J69" s="77"/>
      <c r="K69" s="77"/>
      <c r="L69" s="77"/>
      <c r="M69" s="77"/>
      <c r="N69" s="77"/>
      <c r="O69" s="77"/>
      <c r="P69" s="77"/>
      <c r="Q69" s="77"/>
      <c r="R69" s="77"/>
      <c r="S69" s="728"/>
    </row>
    <row r="70" spans="1:19" ht="15">
      <c r="A70" s="107"/>
      <c r="C70" s="382">
        <v>54</v>
      </c>
      <c r="D70" s="19" t="s">
        <v>364</v>
      </c>
      <c r="H70" s="9"/>
      <c r="I70" s="5"/>
      <c r="J70" s="2"/>
      <c r="K70" s="2"/>
      <c r="L70" s="2"/>
      <c r="M70" s="2"/>
      <c r="N70" s="2"/>
      <c r="O70" s="2"/>
      <c r="P70" s="2"/>
      <c r="Q70" s="2"/>
      <c r="R70" s="2"/>
      <c r="S70" s="9"/>
    </row>
    <row r="71" spans="1:19" ht="15">
      <c r="A71" s="107"/>
      <c r="B71" s="30" t="s">
        <v>365</v>
      </c>
      <c r="C71" s="385">
        <v>54.1</v>
      </c>
      <c r="D71" s="100" t="s">
        <v>366</v>
      </c>
      <c r="E71" s="100"/>
      <c r="F71" s="99"/>
      <c r="G71" s="99"/>
      <c r="H71" s="377"/>
      <c r="I71" s="103">
        <f aca="true" t="shared" si="11" ref="I71:Q71">SUM(I72:I76)</f>
        <v>0</v>
      </c>
      <c r="J71" s="50">
        <f t="shared" si="11"/>
        <v>0</v>
      </c>
      <c r="K71" s="50">
        <f t="shared" si="11"/>
        <v>0</v>
      </c>
      <c r="L71" s="50">
        <f t="shared" si="11"/>
        <v>0</v>
      </c>
      <c r="M71" s="50">
        <f t="shared" si="11"/>
        <v>0</v>
      </c>
      <c r="N71" s="50">
        <f t="shared" si="11"/>
        <v>0</v>
      </c>
      <c r="O71" s="50">
        <f t="shared" si="11"/>
        <v>0</v>
      </c>
      <c r="P71" s="50">
        <f t="shared" si="11"/>
        <v>0</v>
      </c>
      <c r="Q71" s="50">
        <f t="shared" si="11"/>
        <v>0</v>
      </c>
      <c r="R71" s="50">
        <f>SUM(I71:Q71)</f>
        <v>0</v>
      </c>
      <c r="S71" s="165">
        <f aca="true" t="shared" si="12" ref="S71:S82">_xlfn.IFERROR(R71/$R$83,0)</f>
        <v>0</v>
      </c>
    </row>
    <row r="72" spans="1:19" ht="15">
      <c r="A72" s="107"/>
      <c r="C72" s="382"/>
      <c r="D72" s="105" t="str">
        <f>$C$71&amp;".1"</f>
        <v>54.1.1</v>
      </c>
      <c r="E72" s="1" t="s">
        <v>367</v>
      </c>
      <c r="H72" s="9"/>
      <c r="I72" s="5">
        <v>0</v>
      </c>
      <c r="J72" s="3">
        <v>0</v>
      </c>
      <c r="K72" s="3">
        <v>0</v>
      </c>
      <c r="L72" s="3">
        <v>0</v>
      </c>
      <c r="M72" s="3">
        <v>0</v>
      </c>
      <c r="N72" s="3">
        <v>0</v>
      </c>
      <c r="O72" s="3">
        <v>0</v>
      </c>
      <c r="P72" s="3">
        <v>0</v>
      </c>
      <c r="Q72" s="3">
        <v>0</v>
      </c>
      <c r="R72" s="85">
        <f>SUM(I72:Q72)</f>
        <v>0</v>
      </c>
      <c r="S72" s="165">
        <f ca="1" t="shared" si="12"/>
        <v>0</v>
      </c>
    </row>
    <row r="73" spans="1:19" ht="15">
      <c r="A73" s="107"/>
      <c r="C73" s="382"/>
      <c r="D73" s="105" t="str">
        <f>$C$71&amp;".2"</f>
        <v>54.1.2</v>
      </c>
      <c r="E73" s="1" t="s">
        <v>368</v>
      </c>
      <c r="H73" s="9"/>
      <c r="I73" s="5">
        <v>0</v>
      </c>
      <c r="J73" s="3">
        <v>0</v>
      </c>
      <c r="K73" s="3">
        <v>0</v>
      </c>
      <c r="L73" s="3">
        <v>0</v>
      </c>
      <c r="M73" s="3">
        <v>0</v>
      </c>
      <c r="N73" s="3">
        <v>0</v>
      </c>
      <c r="O73" s="3">
        <v>0</v>
      </c>
      <c r="P73" s="3">
        <v>0</v>
      </c>
      <c r="Q73" s="3">
        <v>0</v>
      </c>
      <c r="R73" s="85">
        <f aca="true" t="shared" si="13" ref="R73:R81">SUM(I73:Q73)</f>
        <v>0</v>
      </c>
      <c r="S73" s="165">
        <f ca="1" t="shared" si="12"/>
        <v>0</v>
      </c>
    </row>
    <row r="74" spans="1:19" ht="15">
      <c r="A74" s="107"/>
      <c r="C74" s="382"/>
      <c r="D74" s="105" t="str">
        <f>$C$71&amp;".3"</f>
        <v>54.1.3</v>
      </c>
      <c r="E74" s="1" t="s">
        <v>369</v>
      </c>
      <c r="H74" s="9"/>
      <c r="I74" s="5">
        <v>0</v>
      </c>
      <c r="J74" s="3">
        <v>0</v>
      </c>
      <c r="K74" s="3">
        <v>0</v>
      </c>
      <c r="L74" s="3">
        <v>0</v>
      </c>
      <c r="M74" s="3">
        <v>0</v>
      </c>
      <c r="N74" s="3">
        <v>0</v>
      </c>
      <c r="O74" s="3">
        <v>0</v>
      </c>
      <c r="P74" s="3">
        <v>0</v>
      </c>
      <c r="Q74" s="3">
        <v>0</v>
      </c>
      <c r="R74" s="85">
        <f t="shared" si="13"/>
        <v>0</v>
      </c>
      <c r="S74" s="165">
        <f ca="1" t="shared" si="12"/>
        <v>0</v>
      </c>
    </row>
    <row r="75" spans="1:19" ht="15">
      <c r="A75" s="107"/>
      <c r="C75" s="382"/>
      <c r="D75" s="105" t="str">
        <f>$C$71&amp;".4"</f>
        <v>54.1.4</v>
      </c>
      <c r="E75" s="1" t="s">
        <v>370</v>
      </c>
      <c r="H75" s="9"/>
      <c r="I75" s="5">
        <v>0</v>
      </c>
      <c r="J75" s="3">
        <v>0</v>
      </c>
      <c r="K75" s="3">
        <v>0</v>
      </c>
      <c r="L75" s="3">
        <v>0</v>
      </c>
      <c r="M75" s="3">
        <v>0</v>
      </c>
      <c r="N75" s="3">
        <v>0</v>
      </c>
      <c r="O75" s="3">
        <v>0</v>
      </c>
      <c r="P75" s="3">
        <v>0</v>
      </c>
      <c r="Q75" s="3">
        <v>0</v>
      </c>
      <c r="R75" s="85">
        <f t="shared" si="13"/>
        <v>0</v>
      </c>
      <c r="S75" s="165">
        <f ca="1" t="shared" si="12"/>
        <v>0</v>
      </c>
    </row>
    <row r="76" spans="1:19" ht="15">
      <c r="A76" s="107"/>
      <c r="C76" s="382"/>
      <c r="D76" s="105" t="str">
        <f>$C$71&amp;".5"</f>
        <v>54.1.5</v>
      </c>
      <c r="E76" s="1" t="s">
        <v>371</v>
      </c>
      <c r="H76" s="9"/>
      <c r="I76" s="5">
        <v>0</v>
      </c>
      <c r="J76" s="3">
        <v>0</v>
      </c>
      <c r="K76" s="3">
        <v>0</v>
      </c>
      <c r="L76" s="3">
        <v>0</v>
      </c>
      <c r="M76" s="3">
        <v>0</v>
      </c>
      <c r="N76" s="3">
        <v>0</v>
      </c>
      <c r="O76" s="3">
        <v>0</v>
      </c>
      <c r="P76" s="3">
        <v>0</v>
      </c>
      <c r="Q76" s="3">
        <v>0</v>
      </c>
      <c r="R76" s="85">
        <f t="shared" si="13"/>
        <v>0</v>
      </c>
      <c r="S76" s="165">
        <f ca="1" t="shared" si="12"/>
        <v>0</v>
      </c>
    </row>
    <row r="77" spans="1:19" ht="15">
      <c r="A77" s="107"/>
      <c r="B77" s="30" t="s">
        <v>365</v>
      </c>
      <c r="C77" s="385">
        <v>54.2</v>
      </c>
      <c r="D77" s="100" t="s">
        <v>372</v>
      </c>
      <c r="E77" s="100"/>
      <c r="F77" s="99"/>
      <c r="G77" s="99"/>
      <c r="H77" s="377"/>
      <c r="I77" s="103">
        <f aca="true" t="shared" si="14" ref="I77:Q77">SUM(I78:I82)</f>
        <v>0</v>
      </c>
      <c r="J77" s="50">
        <f t="shared" si="14"/>
        <v>0</v>
      </c>
      <c r="K77" s="50">
        <f t="shared" si="14"/>
        <v>0</v>
      </c>
      <c r="L77" s="50">
        <f t="shared" si="14"/>
        <v>0</v>
      </c>
      <c r="M77" s="50">
        <f t="shared" si="14"/>
        <v>0</v>
      </c>
      <c r="N77" s="50">
        <f t="shared" si="14"/>
        <v>0</v>
      </c>
      <c r="O77" s="50">
        <f t="shared" si="14"/>
        <v>0</v>
      </c>
      <c r="P77" s="50">
        <f t="shared" si="14"/>
        <v>0</v>
      </c>
      <c r="Q77" s="50">
        <f t="shared" si="14"/>
        <v>0</v>
      </c>
      <c r="R77" s="50">
        <f>SUM(I77:Q77)</f>
        <v>0</v>
      </c>
      <c r="S77" s="165">
        <f ca="1" t="shared" si="12"/>
        <v>0</v>
      </c>
    </row>
    <row r="78" spans="1:19" ht="15">
      <c r="A78" s="107"/>
      <c r="C78" s="386"/>
      <c r="D78" s="105" t="str">
        <f>$C$77&amp;".1"</f>
        <v>54.2.1</v>
      </c>
      <c r="E78" s="1" t="s">
        <v>368</v>
      </c>
      <c r="H78" s="9"/>
      <c r="I78" s="5">
        <v>0</v>
      </c>
      <c r="J78" s="3">
        <v>0</v>
      </c>
      <c r="K78" s="3">
        <v>0</v>
      </c>
      <c r="L78" s="3">
        <v>0</v>
      </c>
      <c r="M78" s="3">
        <v>0</v>
      </c>
      <c r="N78" s="3">
        <v>0</v>
      </c>
      <c r="O78" s="3">
        <v>0</v>
      </c>
      <c r="P78" s="3">
        <v>0</v>
      </c>
      <c r="Q78" s="3">
        <v>0</v>
      </c>
      <c r="R78" s="85">
        <f>SUM(I78:Q78)</f>
        <v>0</v>
      </c>
      <c r="S78" s="165">
        <f ca="1" t="shared" si="12"/>
        <v>0</v>
      </c>
    </row>
    <row r="79" spans="1:19" ht="15">
      <c r="A79" s="107"/>
      <c r="C79" s="386"/>
      <c r="D79" s="105" t="str">
        <f>$C$77&amp;".2"</f>
        <v>54.2.2</v>
      </c>
      <c r="E79" s="1" t="s">
        <v>373</v>
      </c>
      <c r="H79" s="9"/>
      <c r="I79" s="5">
        <v>0</v>
      </c>
      <c r="J79" s="3">
        <v>0</v>
      </c>
      <c r="K79" s="3">
        <v>0</v>
      </c>
      <c r="L79" s="3">
        <v>0</v>
      </c>
      <c r="M79" s="3">
        <v>0</v>
      </c>
      <c r="N79" s="3">
        <v>0</v>
      </c>
      <c r="O79" s="3">
        <v>0</v>
      </c>
      <c r="P79" s="3">
        <v>0</v>
      </c>
      <c r="Q79" s="3">
        <v>0</v>
      </c>
      <c r="R79" s="85">
        <f t="shared" si="13"/>
        <v>0</v>
      </c>
      <c r="S79" s="165">
        <f ca="1" t="shared" si="12"/>
        <v>0</v>
      </c>
    </row>
    <row r="80" spans="1:19" ht="15">
      <c r="A80" s="107"/>
      <c r="C80" s="386"/>
      <c r="D80" s="105" t="str">
        <f>$C$77&amp;".3"</f>
        <v>54.2.3</v>
      </c>
      <c r="E80" s="1" t="s">
        <v>370</v>
      </c>
      <c r="H80" s="9"/>
      <c r="I80" s="5">
        <v>0</v>
      </c>
      <c r="J80" s="3">
        <v>0</v>
      </c>
      <c r="K80" s="3">
        <v>0</v>
      </c>
      <c r="L80" s="3">
        <v>0</v>
      </c>
      <c r="M80" s="3">
        <v>0</v>
      </c>
      <c r="N80" s="3">
        <v>0</v>
      </c>
      <c r="O80" s="3">
        <v>0</v>
      </c>
      <c r="P80" s="3">
        <v>0</v>
      </c>
      <c r="Q80" s="3">
        <v>0</v>
      </c>
      <c r="R80" s="85">
        <f t="shared" si="13"/>
        <v>0</v>
      </c>
      <c r="S80" s="165">
        <f ca="1" t="shared" si="12"/>
        <v>0</v>
      </c>
    </row>
    <row r="81" spans="1:19" ht="15">
      <c r="A81" s="107"/>
      <c r="C81" s="386"/>
      <c r="D81" s="105" t="str">
        <f>$C$77&amp;".4"</f>
        <v>54.2.4</v>
      </c>
      <c r="E81" s="1" t="s">
        <v>374</v>
      </c>
      <c r="H81" s="9"/>
      <c r="I81" s="5">
        <v>0</v>
      </c>
      <c r="J81" s="3">
        <v>0</v>
      </c>
      <c r="K81" s="3">
        <v>0</v>
      </c>
      <c r="L81" s="3">
        <v>0</v>
      </c>
      <c r="M81" s="3">
        <v>0</v>
      </c>
      <c r="N81" s="3">
        <v>0</v>
      </c>
      <c r="O81" s="3">
        <v>0</v>
      </c>
      <c r="P81" s="3">
        <v>0</v>
      </c>
      <c r="Q81" s="3">
        <v>0</v>
      </c>
      <c r="R81" s="85">
        <f t="shared" si="13"/>
        <v>0</v>
      </c>
      <c r="S81" s="165">
        <f ca="1" t="shared" si="12"/>
        <v>0</v>
      </c>
    </row>
    <row r="82" spans="1:19" ht="15" thickBot="1">
      <c r="A82" s="107"/>
      <c r="C82" s="386"/>
      <c r="D82" s="105" t="str">
        <f>$C$77&amp;".5"</f>
        <v>54.2.5</v>
      </c>
      <c r="E82" s="1" t="s">
        <v>371</v>
      </c>
      <c r="H82" s="9"/>
      <c r="I82" s="5">
        <v>0</v>
      </c>
      <c r="J82" s="3">
        <v>0</v>
      </c>
      <c r="K82" s="3">
        <v>0</v>
      </c>
      <c r="L82" s="3">
        <v>0</v>
      </c>
      <c r="M82" s="3">
        <v>0</v>
      </c>
      <c r="N82" s="3">
        <v>0</v>
      </c>
      <c r="O82" s="3">
        <v>0</v>
      </c>
      <c r="P82" s="3">
        <v>0</v>
      </c>
      <c r="Q82" s="3">
        <v>0</v>
      </c>
      <c r="R82" s="85">
        <f>SUM(I82:Q82)</f>
        <v>0</v>
      </c>
      <c r="S82" s="165">
        <f ca="1" t="shared" si="12"/>
        <v>0</v>
      </c>
    </row>
    <row r="83" spans="1:19" ht="15.75" thickBot="1">
      <c r="A83" s="107"/>
      <c r="C83" s="88" t="s">
        <v>375</v>
      </c>
      <c r="D83" s="89"/>
      <c r="E83" s="89"/>
      <c r="F83" s="89"/>
      <c r="G83" s="89"/>
      <c r="H83" s="98"/>
      <c r="I83" s="374">
        <f ca="1">SUMIF($B$71:I82,"IF",I71:I82)</f>
        <v>0</v>
      </c>
      <c r="J83" s="677">
        <f ca="1">SUMIF($B$71:J82,"IF",J71:J82)</f>
        <v>0</v>
      </c>
      <c r="K83" s="677">
        <f ca="1">SUMIF($B$71:K82,"IF",K71:K82)</f>
        <v>0</v>
      </c>
      <c r="L83" s="677">
        <f ca="1">SUMIF($B$71:L82,"IF",L71:L82)</f>
        <v>0</v>
      </c>
      <c r="M83" s="677">
        <f ca="1">SUMIF($B$71:M82,"IF",M71:M82)</f>
        <v>0</v>
      </c>
      <c r="N83" s="677">
        <f ca="1">SUMIF($B$71:N82,"IF",N71:N82)</f>
        <v>0</v>
      </c>
      <c r="O83" s="677">
        <f ca="1">SUMIF($B$71:O82,"IF",O71:O82)</f>
        <v>0</v>
      </c>
      <c r="P83" s="677">
        <f ca="1">SUMIF($B$71:P82,"IF",P71:P82)</f>
        <v>0</v>
      </c>
      <c r="Q83" s="677">
        <f ca="1">SUMIF($B$71:Q82,"IF",Q71:Q82)</f>
        <v>0</v>
      </c>
      <c r="R83" s="677">
        <f ca="1">SUMIF($B$71:R82,"IF",R71:R82)</f>
        <v>0</v>
      </c>
      <c r="S83" s="98"/>
    </row>
    <row r="84" spans="1:19" ht="15">
      <c r="A84" s="107"/>
      <c r="C84" s="712"/>
      <c r="D84" s="678"/>
      <c r="E84" s="678"/>
      <c r="F84" s="678"/>
      <c r="G84" s="678"/>
      <c r="H84" s="678"/>
      <c r="I84" s="90"/>
      <c r="J84" s="77"/>
      <c r="K84" s="77"/>
      <c r="L84" s="77"/>
      <c r="M84" s="77"/>
      <c r="N84" s="678"/>
      <c r="O84" s="77"/>
      <c r="P84" s="77"/>
      <c r="Q84" s="77"/>
      <c r="R84" s="728"/>
      <c r="S84" s="728"/>
    </row>
    <row r="85" spans="1:19" ht="15">
      <c r="A85" s="107"/>
      <c r="C85" s="382">
        <v>55</v>
      </c>
      <c r="D85" s="19" t="s">
        <v>376</v>
      </c>
      <c r="I85" s="3"/>
      <c r="J85" s="2"/>
      <c r="K85" s="2"/>
      <c r="L85" s="2"/>
      <c r="M85" s="2"/>
      <c r="O85" s="2"/>
      <c r="P85" s="2"/>
      <c r="Q85" s="2"/>
      <c r="R85" s="9"/>
      <c r="S85" s="9"/>
    </row>
    <row r="86" spans="1:19" ht="15">
      <c r="A86" s="107"/>
      <c r="B86" s="30" t="s">
        <v>377</v>
      </c>
      <c r="C86" s="372">
        <f>C85+0.1</f>
        <v>55.1</v>
      </c>
      <c r="D86" s="22"/>
      <c r="E86" s="14" t="s">
        <v>378</v>
      </c>
      <c r="F86" s="22"/>
      <c r="G86" s="22"/>
      <c r="H86" s="22"/>
      <c r="I86" s="50">
        <f>SUM(I87:I88,I95,I98,I101,I115)</f>
        <v>0</v>
      </c>
      <c r="J86" s="50">
        <f aca="true" t="shared" si="15" ref="J86:Q86">SUM(J87:J88,J95,J98,J101,J115)</f>
        <v>0</v>
      </c>
      <c r="K86" s="50">
        <f t="shared" si="15"/>
        <v>0</v>
      </c>
      <c r="L86" s="50">
        <f t="shared" si="15"/>
        <v>0</v>
      </c>
      <c r="M86" s="50">
        <f t="shared" si="15"/>
        <v>0</v>
      </c>
      <c r="N86" s="51">
        <f t="shared" si="15"/>
        <v>0</v>
      </c>
      <c r="O86" s="50">
        <f t="shared" si="15"/>
        <v>0</v>
      </c>
      <c r="P86" s="50">
        <f t="shared" si="15"/>
        <v>0</v>
      </c>
      <c r="Q86" s="50">
        <f t="shared" si="15"/>
        <v>0</v>
      </c>
      <c r="R86" s="37">
        <f>SUM(I86:Q86)</f>
        <v>0</v>
      </c>
      <c r="S86" s="165">
        <f aca="true" t="shared" si="16" ref="S86:S117">_xlfn.IFERROR(R86/$R$140,0)</f>
        <v>0</v>
      </c>
    </row>
    <row r="87" spans="1:19" ht="15">
      <c r="A87" s="107"/>
      <c r="C87" s="115"/>
      <c r="D87" s="105" t="str">
        <f>C86&amp;".1"</f>
        <v>55.1.1</v>
      </c>
      <c r="E87" s="15" t="s">
        <v>379</v>
      </c>
      <c r="F87" s="15"/>
      <c r="G87" s="15"/>
      <c r="H87" s="15"/>
      <c r="I87" s="56">
        <v>0</v>
      </c>
      <c r="J87" s="56">
        <v>0</v>
      </c>
      <c r="K87" s="56">
        <v>0</v>
      </c>
      <c r="L87" s="56">
        <v>0</v>
      </c>
      <c r="M87" s="56">
        <v>0</v>
      </c>
      <c r="N87" s="26">
        <v>0</v>
      </c>
      <c r="O87" s="56">
        <v>0</v>
      </c>
      <c r="P87" s="56">
        <v>0</v>
      </c>
      <c r="Q87" s="56">
        <v>0</v>
      </c>
      <c r="R87" s="87">
        <f aca="true" t="shared" si="17" ref="R87:R115">SUM(I87:Q87)</f>
        <v>0</v>
      </c>
      <c r="S87" s="165">
        <f ca="1" t="shared" si="16"/>
        <v>0</v>
      </c>
    </row>
    <row r="88" spans="1:19" ht="15">
      <c r="A88" s="107"/>
      <c r="C88" s="115"/>
      <c r="D88" s="105" t="str">
        <f>C86&amp;".2"</f>
        <v>55.1.2</v>
      </c>
      <c r="E88" s="15" t="s">
        <v>380</v>
      </c>
      <c r="F88" s="15"/>
      <c r="G88" s="15"/>
      <c r="H88" s="15"/>
      <c r="I88" s="50">
        <f>SUM(I89,I92)</f>
        <v>0</v>
      </c>
      <c r="J88" s="50">
        <f aca="true" t="shared" si="18" ref="J88:Q88">SUM(J89,J92)</f>
        <v>0</v>
      </c>
      <c r="K88" s="50">
        <f t="shared" si="18"/>
        <v>0</v>
      </c>
      <c r="L88" s="50">
        <f t="shared" si="18"/>
        <v>0</v>
      </c>
      <c r="M88" s="50">
        <f t="shared" si="18"/>
        <v>0</v>
      </c>
      <c r="N88" s="51">
        <f t="shared" si="18"/>
        <v>0</v>
      </c>
      <c r="O88" s="50">
        <f t="shared" si="18"/>
        <v>0</v>
      </c>
      <c r="P88" s="50">
        <f t="shared" si="18"/>
        <v>0</v>
      </c>
      <c r="Q88" s="50">
        <f t="shared" si="18"/>
        <v>0</v>
      </c>
      <c r="R88" s="37">
        <f t="shared" si="17"/>
        <v>0</v>
      </c>
      <c r="S88" s="165">
        <f ca="1" t="shared" si="16"/>
        <v>0</v>
      </c>
    </row>
    <row r="89" spans="1:19" ht="15">
      <c r="A89" s="107"/>
      <c r="C89" s="115"/>
      <c r="D89" s="15"/>
      <c r="E89" s="16" t="str">
        <f>D88&amp;".1"</f>
        <v>55.1.2.1</v>
      </c>
      <c r="F89" s="15" t="s">
        <v>381</v>
      </c>
      <c r="G89" s="15"/>
      <c r="H89" s="15"/>
      <c r="I89" s="50">
        <f>SUM(I90:I91)</f>
        <v>0</v>
      </c>
      <c r="J89" s="50">
        <f aca="true" t="shared" si="19" ref="J89:Q89">SUM(J90:J91)</f>
        <v>0</v>
      </c>
      <c r="K89" s="50">
        <f t="shared" si="19"/>
        <v>0</v>
      </c>
      <c r="L89" s="50">
        <f t="shared" si="19"/>
        <v>0</v>
      </c>
      <c r="M89" s="50">
        <f t="shared" si="19"/>
        <v>0</v>
      </c>
      <c r="N89" s="51">
        <f t="shared" si="19"/>
        <v>0</v>
      </c>
      <c r="O89" s="50">
        <f t="shared" si="19"/>
        <v>0</v>
      </c>
      <c r="P89" s="50">
        <f t="shared" si="19"/>
        <v>0</v>
      </c>
      <c r="Q89" s="50">
        <f t="shared" si="19"/>
        <v>0</v>
      </c>
      <c r="R89" s="37">
        <f t="shared" si="17"/>
        <v>0</v>
      </c>
      <c r="S89" s="165">
        <f ca="1" t="shared" si="16"/>
        <v>0</v>
      </c>
    </row>
    <row r="90" spans="1:19" ht="15">
      <c r="A90" s="107"/>
      <c r="C90" s="115"/>
      <c r="D90" s="15"/>
      <c r="E90" s="16"/>
      <c r="F90" s="16" t="str">
        <f>E89&amp;".1"</f>
        <v>55.1.2.1.1</v>
      </c>
      <c r="G90" s="15"/>
      <c r="H90" s="15" t="s">
        <v>90</v>
      </c>
      <c r="I90" s="56">
        <v>0</v>
      </c>
      <c r="J90" s="56">
        <v>0</v>
      </c>
      <c r="K90" s="56">
        <v>0</v>
      </c>
      <c r="L90" s="56">
        <v>0</v>
      </c>
      <c r="M90" s="56">
        <v>0</v>
      </c>
      <c r="N90" s="26">
        <v>0</v>
      </c>
      <c r="O90" s="56">
        <v>0</v>
      </c>
      <c r="P90" s="56">
        <v>0</v>
      </c>
      <c r="Q90" s="56">
        <v>0</v>
      </c>
      <c r="R90" s="87">
        <f t="shared" si="17"/>
        <v>0</v>
      </c>
      <c r="S90" s="165">
        <f ca="1" t="shared" si="16"/>
        <v>0</v>
      </c>
    </row>
    <row r="91" spans="1:19" ht="15">
      <c r="A91" s="107"/>
      <c r="C91" s="115"/>
      <c r="D91" s="15"/>
      <c r="E91" s="16"/>
      <c r="F91" s="16" t="str">
        <f>E89&amp;".2"</f>
        <v>55.1.2.1.2</v>
      </c>
      <c r="G91" s="15"/>
      <c r="H91" s="15" t="s">
        <v>91</v>
      </c>
      <c r="I91" s="56">
        <v>0</v>
      </c>
      <c r="J91" s="56">
        <v>0</v>
      </c>
      <c r="K91" s="56">
        <v>0</v>
      </c>
      <c r="L91" s="56">
        <v>0</v>
      </c>
      <c r="M91" s="56">
        <v>0</v>
      </c>
      <c r="N91" s="26">
        <v>0</v>
      </c>
      <c r="O91" s="56">
        <v>0</v>
      </c>
      <c r="P91" s="56">
        <v>0</v>
      </c>
      <c r="Q91" s="56">
        <v>0</v>
      </c>
      <c r="R91" s="87">
        <f t="shared" si="17"/>
        <v>0</v>
      </c>
      <c r="S91" s="165">
        <f ca="1" t="shared" si="16"/>
        <v>0</v>
      </c>
    </row>
    <row r="92" spans="1:19" ht="15">
      <c r="A92" s="107"/>
      <c r="C92" s="115"/>
      <c r="D92" s="15"/>
      <c r="E92" s="16" t="str">
        <f>D88&amp;".2"</f>
        <v>55.1.2.2</v>
      </c>
      <c r="F92" s="15" t="s">
        <v>382</v>
      </c>
      <c r="G92" s="15"/>
      <c r="H92" s="15"/>
      <c r="I92" s="50">
        <f>SUM(I93:I94)</f>
        <v>0</v>
      </c>
      <c r="J92" s="50">
        <f aca="true" t="shared" si="20" ref="J92:Q92">SUM(J93:J94)</f>
        <v>0</v>
      </c>
      <c r="K92" s="50">
        <f t="shared" si="20"/>
        <v>0</v>
      </c>
      <c r="L92" s="50">
        <f t="shared" si="20"/>
        <v>0</v>
      </c>
      <c r="M92" s="50">
        <f t="shared" si="20"/>
        <v>0</v>
      </c>
      <c r="N92" s="51">
        <f t="shared" si="20"/>
        <v>0</v>
      </c>
      <c r="O92" s="50">
        <f t="shared" si="20"/>
        <v>0</v>
      </c>
      <c r="P92" s="50">
        <f t="shared" si="20"/>
        <v>0</v>
      </c>
      <c r="Q92" s="50">
        <f t="shared" si="20"/>
        <v>0</v>
      </c>
      <c r="R92" s="37">
        <f t="shared" si="17"/>
        <v>0</v>
      </c>
      <c r="S92" s="165">
        <f ca="1" t="shared" si="16"/>
        <v>0</v>
      </c>
    </row>
    <row r="93" spans="1:19" ht="15">
      <c r="A93" s="107"/>
      <c r="C93" s="115"/>
      <c r="D93" s="15"/>
      <c r="E93" s="15" t="s">
        <v>383</v>
      </c>
      <c r="F93" s="16" t="str">
        <f>E92&amp;".1"</f>
        <v>55.1.2.2.1</v>
      </c>
      <c r="G93" s="15"/>
      <c r="H93" s="15" t="s">
        <v>90</v>
      </c>
      <c r="I93" s="56">
        <v>0</v>
      </c>
      <c r="J93" s="56">
        <v>0</v>
      </c>
      <c r="K93" s="56">
        <v>0</v>
      </c>
      <c r="L93" s="56">
        <v>0</v>
      </c>
      <c r="M93" s="56">
        <v>0</v>
      </c>
      <c r="N93" s="26">
        <v>0</v>
      </c>
      <c r="O93" s="56">
        <v>0</v>
      </c>
      <c r="P93" s="56">
        <v>0</v>
      </c>
      <c r="Q93" s="56">
        <v>0</v>
      </c>
      <c r="R93" s="87">
        <f t="shared" si="17"/>
        <v>0</v>
      </c>
      <c r="S93" s="165">
        <f ca="1" t="shared" si="16"/>
        <v>0</v>
      </c>
    </row>
    <row r="94" spans="1:19" ht="15">
      <c r="A94" s="107"/>
      <c r="C94" s="115"/>
      <c r="D94" s="15"/>
      <c r="E94" s="15" t="s">
        <v>383</v>
      </c>
      <c r="F94" s="16" t="str">
        <f>E92&amp;".2"</f>
        <v>55.1.2.2.2</v>
      </c>
      <c r="G94" s="15"/>
      <c r="H94" s="15" t="s">
        <v>91</v>
      </c>
      <c r="I94" s="56">
        <v>0</v>
      </c>
      <c r="J94" s="56">
        <v>0</v>
      </c>
      <c r="K94" s="56">
        <v>0</v>
      </c>
      <c r="L94" s="56">
        <v>0</v>
      </c>
      <c r="M94" s="56">
        <v>0</v>
      </c>
      <c r="N94" s="26">
        <v>0</v>
      </c>
      <c r="O94" s="56">
        <v>0</v>
      </c>
      <c r="P94" s="56">
        <v>0</v>
      </c>
      <c r="Q94" s="56">
        <v>0</v>
      </c>
      <c r="R94" s="87">
        <f t="shared" si="17"/>
        <v>0</v>
      </c>
      <c r="S94" s="165">
        <f ca="1" t="shared" si="16"/>
        <v>0</v>
      </c>
    </row>
    <row r="95" spans="1:19" ht="15">
      <c r="A95" s="106"/>
      <c r="C95" s="115"/>
      <c r="D95" s="105" t="str">
        <f>C86&amp;".3"</f>
        <v>55.1.3</v>
      </c>
      <c r="E95" s="15" t="s">
        <v>384</v>
      </c>
      <c r="F95" s="15"/>
      <c r="G95" s="15"/>
      <c r="H95" s="15"/>
      <c r="I95" s="50">
        <f>SUM(I96:I97)</f>
        <v>0</v>
      </c>
      <c r="J95" s="50">
        <f aca="true" t="shared" si="21" ref="J95:Q95">SUM(J96:J97)</f>
        <v>0</v>
      </c>
      <c r="K95" s="50">
        <f t="shared" si="21"/>
        <v>0</v>
      </c>
      <c r="L95" s="50">
        <f t="shared" si="21"/>
        <v>0</v>
      </c>
      <c r="M95" s="50">
        <f t="shared" si="21"/>
        <v>0</v>
      </c>
      <c r="N95" s="51">
        <f t="shared" si="21"/>
        <v>0</v>
      </c>
      <c r="O95" s="50">
        <f t="shared" si="21"/>
        <v>0</v>
      </c>
      <c r="P95" s="50">
        <f t="shared" si="21"/>
        <v>0</v>
      </c>
      <c r="Q95" s="50">
        <f t="shared" si="21"/>
        <v>0</v>
      </c>
      <c r="R95" s="37">
        <f t="shared" si="17"/>
        <v>0</v>
      </c>
      <c r="S95" s="165">
        <f ca="1" t="shared" si="16"/>
        <v>0</v>
      </c>
    </row>
    <row r="96" spans="1:19" ht="15">
      <c r="A96" s="106"/>
      <c r="C96" s="115"/>
      <c r="D96" s="15"/>
      <c r="E96" s="16" t="str">
        <f>D95&amp;".1"</f>
        <v>55.1.3.1</v>
      </c>
      <c r="F96" s="15" t="s">
        <v>385</v>
      </c>
      <c r="G96" s="15"/>
      <c r="H96" s="15"/>
      <c r="I96" s="56">
        <v>0</v>
      </c>
      <c r="J96" s="56">
        <v>0</v>
      </c>
      <c r="K96" s="56">
        <v>0</v>
      </c>
      <c r="L96" s="56">
        <v>0</v>
      </c>
      <c r="M96" s="56">
        <v>0</v>
      </c>
      <c r="N96" s="26">
        <v>0</v>
      </c>
      <c r="O96" s="56">
        <v>0</v>
      </c>
      <c r="P96" s="56">
        <v>0</v>
      </c>
      <c r="Q96" s="56">
        <v>0</v>
      </c>
      <c r="R96" s="87">
        <f t="shared" si="17"/>
        <v>0</v>
      </c>
      <c r="S96" s="165">
        <f ca="1" t="shared" si="16"/>
        <v>0</v>
      </c>
    </row>
    <row r="97" spans="1:19" ht="15">
      <c r="A97" s="106"/>
      <c r="C97" s="115"/>
      <c r="D97" s="15"/>
      <c r="E97" s="16" t="str">
        <f>D95&amp;".2"</f>
        <v>55.1.3.2</v>
      </c>
      <c r="F97" s="15" t="s">
        <v>91</v>
      </c>
      <c r="G97" s="15"/>
      <c r="H97" s="15"/>
      <c r="I97" s="56">
        <v>0</v>
      </c>
      <c r="J97" s="56">
        <v>0</v>
      </c>
      <c r="K97" s="56">
        <v>0</v>
      </c>
      <c r="L97" s="56">
        <v>0</v>
      </c>
      <c r="M97" s="56">
        <v>0</v>
      </c>
      <c r="N97" s="26">
        <v>0</v>
      </c>
      <c r="O97" s="56">
        <v>0</v>
      </c>
      <c r="P97" s="56">
        <v>0</v>
      </c>
      <c r="Q97" s="56">
        <v>0</v>
      </c>
      <c r="R97" s="87">
        <f t="shared" si="17"/>
        <v>0</v>
      </c>
      <c r="S97" s="165">
        <f ca="1" t="shared" si="16"/>
        <v>0</v>
      </c>
    </row>
    <row r="98" spans="1:19" ht="15">
      <c r="A98" s="106"/>
      <c r="C98" s="115"/>
      <c r="D98" s="105" t="str">
        <f>C86&amp;".4"</f>
        <v>55.1.4</v>
      </c>
      <c r="E98" s="15" t="s">
        <v>386</v>
      </c>
      <c r="F98" s="15"/>
      <c r="G98" s="15"/>
      <c r="H98" s="15"/>
      <c r="I98" s="50">
        <f>SUM(I99:I100)</f>
        <v>0</v>
      </c>
      <c r="J98" s="50">
        <f aca="true" t="shared" si="22" ref="J98:Q98">SUM(J99:J100)</f>
        <v>0</v>
      </c>
      <c r="K98" s="50">
        <f t="shared" si="22"/>
        <v>0</v>
      </c>
      <c r="L98" s="50">
        <f t="shared" si="22"/>
        <v>0</v>
      </c>
      <c r="M98" s="50">
        <f t="shared" si="22"/>
        <v>0</v>
      </c>
      <c r="N98" s="51">
        <f t="shared" si="22"/>
        <v>0</v>
      </c>
      <c r="O98" s="50">
        <f t="shared" si="22"/>
        <v>0</v>
      </c>
      <c r="P98" s="50">
        <f t="shared" si="22"/>
        <v>0</v>
      </c>
      <c r="Q98" s="50">
        <f t="shared" si="22"/>
        <v>0</v>
      </c>
      <c r="R98" s="37">
        <f t="shared" si="17"/>
        <v>0</v>
      </c>
      <c r="S98" s="165">
        <f ca="1" t="shared" si="16"/>
        <v>0</v>
      </c>
    </row>
    <row r="99" spans="1:19" ht="15">
      <c r="A99" s="106"/>
      <c r="C99" s="115"/>
      <c r="D99" s="15"/>
      <c r="E99" s="16" t="str">
        <f>D98&amp;".1"</f>
        <v>55.1.4.1</v>
      </c>
      <c r="F99" s="15" t="s">
        <v>90</v>
      </c>
      <c r="G99" s="15"/>
      <c r="H99" s="15"/>
      <c r="I99" s="56">
        <v>0</v>
      </c>
      <c r="J99" s="56">
        <v>0</v>
      </c>
      <c r="K99" s="56">
        <v>0</v>
      </c>
      <c r="L99" s="56">
        <v>0</v>
      </c>
      <c r="M99" s="56">
        <v>0</v>
      </c>
      <c r="N99" s="26">
        <v>0</v>
      </c>
      <c r="O99" s="56">
        <v>0</v>
      </c>
      <c r="P99" s="56">
        <v>0</v>
      </c>
      <c r="Q99" s="56">
        <v>0</v>
      </c>
      <c r="R99" s="87">
        <f t="shared" si="17"/>
        <v>0</v>
      </c>
      <c r="S99" s="165">
        <f ca="1" t="shared" si="16"/>
        <v>0</v>
      </c>
    </row>
    <row r="100" spans="1:19" ht="15">
      <c r="A100" s="106"/>
      <c r="C100" s="115"/>
      <c r="D100" s="15"/>
      <c r="E100" s="16" t="str">
        <f>D98&amp;".2"</f>
        <v>55.1.4.2</v>
      </c>
      <c r="F100" s="15" t="s">
        <v>91</v>
      </c>
      <c r="G100" s="15"/>
      <c r="H100" s="15"/>
      <c r="I100" s="56">
        <v>0</v>
      </c>
      <c r="J100" s="56">
        <v>0</v>
      </c>
      <c r="K100" s="56">
        <v>0</v>
      </c>
      <c r="L100" s="56">
        <v>0</v>
      </c>
      <c r="M100" s="56">
        <v>0</v>
      </c>
      <c r="N100" s="26">
        <v>0</v>
      </c>
      <c r="O100" s="56">
        <v>0</v>
      </c>
      <c r="P100" s="56">
        <v>0</v>
      </c>
      <c r="Q100" s="56">
        <v>0</v>
      </c>
      <c r="R100" s="87">
        <f t="shared" si="17"/>
        <v>0</v>
      </c>
      <c r="S100" s="165">
        <f ca="1" t="shared" si="16"/>
        <v>0</v>
      </c>
    </row>
    <row r="101" spans="1:19" ht="15">
      <c r="A101" s="106"/>
      <c r="C101" s="115"/>
      <c r="D101" s="105" t="str">
        <f>C86&amp;".5"</f>
        <v>55.1.5</v>
      </c>
      <c r="E101" s="15" t="s">
        <v>387</v>
      </c>
      <c r="F101" s="15"/>
      <c r="G101" s="15"/>
      <c r="H101" s="15"/>
      <c r="I101" s="50">
        <f>SUM(I102:I113)</f>
        <v>0</v>
      </c>
      <c r="J101" s="50">
        <f aca="true" t="shared" si="23" ref="J101:Q101">SUM(J102:J113)</f>
        <v>0</v>
      </c>
      <c r="K101" s="50">
        <f t="shared" si="23"/>
        <v>0</v>
      </c>
      <c r="L101" s="50">
        <f t="shared" si="23"/>
        <v>0</v>
      </c>
      <c r="M101" s="50">
        <f t="shared" si="23"/>
        <v>0</v>
      </c>
      <c r="N101" s="51">
        <f t="shared" si="23"/>
        <v>0</v>
      </c>
      <c r="O101" s="50">
        <f t="shared" si="23"/>
        <v>0</v>
      </c>
      <c r="P101" s="50">
        <f t="shared" si="23"/>
        <v>0</v>
      </c>
      <c r="Q101" s="50">
        <f t="shared" si="23"/>
        <v>0</v>
      </c>
      <c r="R101" s="37">
        <f t="shared" si="17"/>
        <v>0</v>
      </c>
      <c r="S101" s="165">
        <f ca="1" t="shared" si="16"/>
        <v>0</v>
      </c>
    </row>
    <row r="102" spans="1:19" ht="15">
      <c r="A102" s="106"/>
      <c r="C102" s="115"/>
      <c r="D102" s="15"/>
      <c r="E102" s="16" t="str">
        <f>D101&amp;".1"</f>
        <v>55.1.5.1</v>
      </c>
      <c r="F102" s="15" t="s">
        <v>129</v>
      </c>
      <c r="G102" s="15"/>
      <c r="H102" s="15"/>
      <c r="I102" s="56">
        <v>0</v>
      </c>
      <c r="J102" s="56">
        <v>0</v>
      </c>
      <c r="K102" s="56">
        <v>0</v>
      </c>
      <c r="L102" s="56">
        <v>0</v>
      </c>
      <c r="M102" s="56">
        <v>0</v>
      </c>
      <c r="N102" s="26">
        <v>0</v>
      </c>
      <c r="O102" s="56">
        <v>0</v>
      </c>
      <c r="P102" s="56">
        <v>0</v>
      </c>
      <c r="Q102" s="56">
        <v>0</v>
      </c>
      <c r="R102" s="87">
        <f t="shared" si="17"/>
        <v>0</v>
      </c>
      <c r="S102" s="165">
        <f ca="1" t="shared" si="16"/>
        <v>0</v>
      </c>
    </row>
    <row r="103" spans="1:19" ht="15">
      <c r="A103" s="106"/>
      <c r="C103" s="115"/>
      <c r="D103" s="15"/>
      <c r="E103" s="16" t="str">
        <f>D101&amp;".2"</f>
        <v>55.1.5.2</v>
      </c>
      <c r="F103" s="15" t="s">
        <v>130</v>
      </c>
      <c r="G103" s="15"/>
      <c r="H103" s="15"/>
      <c r="I103" s="56">
        <v>0</v>
      </c>
      <c r="J103" s="56">
        <v>0</v>
      </c>
      <c r="K103" s="56">
        <v>0</v>
      </c>
      <c r="L103" s="56">
        <v>0</v>
      </c>
      <c r="M103" s="56">
        <v>0</v>
      </c>
      <c r="N103" s="26">
        <v>0</v>
      </c>
      <c r="O103" s="56">
        <v>0</v>
      </c>
      <c r="P103" s="56">
        <v>0</v>
      </c>
      <c r="Q103" s="56">
        <v>0</v>
      </c>
      <c r="R103" s="87">
        <f t="shared" si="17"/>
        <v>0</v>
      </c>
      <c r="S103" s="165">
        <f ca="1" t="shared" si="16"/>
        <v>0</v>
      </c>
    </row>
    <row r="104" spans="1:19" ht="15">
      <c r="A104" s="106"/>
      <c r="C104" s="115"/>
      <c r="D104" s="15"/>
      <c r="E104" s="16" t="str">
        <f>D101&amp;".3"</f>
        <v>55.1.5.3</v>
      </c>
      <c r="F104" s="15" t="s">
        <v>131</v>
      </c>
      <c r="G104" s="15"/>
      <c r="H104" s="15"/>
      <c r="I104" s="56">
        <v>0</v>
      </c>
      <c r="J104" s="56">
        <v>0</v>
      </c>
      <c r="K104" s="56">
        <v>0</v>
      </c>
      <c r="L104" s="56">
        <v>0</v>
      </c>
      <c r="M104" s="56">
        <v>0</v>
      </c>
      <c r="N104" s="26">
        <v>0</v>
      </c>
      <c r="O104" s="56">
        <v>0</v>
      </c>
      <c r="P104" s="56">
        <v>0</v>
      </c>
      <c r="Q104" s="56">
        <v>0</v>
      </c>
      <c r="R104" s="87">
        <f t="shared" si="17"/>
        <v>0</v>
      </c>
      <c r="S104" s="165">
        <f ca="1" t="shared" si="16"/>
        <v>0</v>
      </c>
    </row>
    <row r="105" spans="1:19" ht="15">
      <c r="A105" s="106"/>
      <c r="C105" s="115"/>
      <c r="D105" s="15"/>
      <c r="E105" s="16" t="str">
        <f>D101&amp;".4"</f>
        <v>55.1.5.4</v>
      </c>
      <c r="F105" s="15" t="s">
        <v>132</v>
      </c>
      <c r="G105" s="15"/>
      <c r="H105" s="15"/>
      <c r="I105" s="56">
        <v>0</v>
      </c>
      <c r="J105" s="56">
        <v>0</v>
      </c>
      <c r="K105" s="56">
        <v>0</v>
      </c>
      <c r="L105" s="56">
        <v>0</v>
      </c>
      <c r="M105" s="56">
        <v>0</v>
      </c>
      <c r="N105" s="26">
        <v>0</v>
      </c>
      <c r="O105" s="56">
        <v>0</v>
      </c>
      <c r="P105" s="56">
        <v>0</v>
      </c>
      <c r="Q105" s="56">
        <v>0</v>
      </c>
      <c r="R105" s="87">
        <f t="shared" si="17"/>
        <v>0</v>
      </c>
      <c r="S105" s="165">
        <f ca="1" t="shared" si="16"/>
        <v>0</v>
      </c>
    </row>
    <row r="106" spans="1:19" ht="15">
      <c r="A106" s="106"/>
      <c r="C106" s="115"/>
      <c r="D106" s="15"/>
      <c r="E106" s="16" t="str">
        <f>D101&amp;".5"</f>
        <v>55.1.5.5</v>
      </c>
      <c r="F106" s="15" t="s">
        <v>133</v>
      </c>
      <c r="G106" s="15"/>
      <c r="H106" s="15"/>
      <c r="I106" s="56">
        <v>0</v>
      </c>
      <c r="J106" s="56">
        <v>0</v>
      </c>
      <c r="K106" s="56">
        <v>0</v>
      </c>
      <c r="L106" s="56">
        <v>0</v>
      </c>
      <c r="M106" s="56">
        <v>0</v>
      </c>
      <c r="N106" s="26">
        <v>0</v>
      </c>
      <c r="O106" s="56">
        <v>0</v>
      </c>
      <c r="P106" s="56">
        <v>0</v>
      </c>
      <c r="Q106" s="56">
        <v>0</v>
      </c>
      <c r="R106" s="87">
        <f t="shared" si="17"/>
        <v>0</v>
      </c>
      <c r="S106" s="165">
        <f ca="1" t="shared" si="16"/>
        <v>0</v>
      </c>
    </row>
    <row r="107" spans="1:19" ht="15">
      <c r="A107" s="106"/>
      <c r="C107" s="115"/>
      <c r="D107" s="15"/>
      <c r="E107" s="16" t="str">
        <f>D101&amp;".6"</f>
        <v>55.1.5.6</v>
      </c>
      <c r="F107" s="15" t="s">
        <v>134</v>
      </c>
      <c r="G107" s="15"/>
      <c r="H107" s="15"/>
      <c r="I107" s="56">
        <v>0</v>
      </c>
      <c r="J107" s="56">
        <v>0</v>
      </c>
      <c r="K107" s="56">
        <v>0</v>
      </c>
      <c r="L107" s="56">
        <v>0</v>
      </c>
      <c r="M107" s="56">
        <v>0</v>
      </c>
      <c r="N107" s="26">
        <v>0</v>
      </c>
      <c r="O107" s="56">
        <v>0</v>
      </c>
      <c r="P107" s="56">
        <v>0</v>
      </c>
      <c r="Q107" s="56">
        <v>0</v>
      </c>
      <c r="R107" s="87">
        <f t="shared" si="17"/>
        <v>0</v>
      </c>
      <c r="S107" s="165">
        <f ca="1" t="shared" si="16"/>
        <v>0</v>
      </c>
    </row>
    <row r="108" spans="1:19" ht="15">
      <c r="A108" s="106"/>
      <c r="C108" s="115"/>
      <c r="D108" s="15"/>
      <c r="E108" s="16" t="str">
        <f>D101&amp;".7"</f>
        <v>55.1.5.7</v>
      </c>
      <c r="F108" s="15" t="s">
        <v>135</v>
      </c>
      <c r="G108" s="15"/>
      <c r="H108" s="15"/>
      <c r="I108" s="56">
        <v>0</v>
      </c>
      <c r="J108" s="56">
        <v>0</v>
      </c>
      <c r="K108" s="56">
        <v>0</v>
      </c>
      <c r="L108" s="56">
        <v>0</v>
      </c>
      <c r="M108" s="56">
        <v>0</v>
      </c>
      <c r="N108" s="26">
        <v>0</v>
      </c>
      <c r="O108" s="56">
        <v>0</v>
      </c>
      <c r="P108" s="56">
        <v>0</v>
      </c>
      <c r="Q108" s="56">
        <v>0</v>
      </c>
      <c r="R108" s="87">
        <f t="shared" si="17"/>
        <v>0</v>
      </c>
      <c r="S108" s="165">
        <f ca="1" t="shared" si="16"/>
        <v>0</v>
      </c>
    </row>
    <row r="109" spans="1:19" ht="15">
      <c r="A109" s="106"/>
      <c r="C109" s="115"/>
      <c r="D109" s="15"/>
      <c r="E109" s="16" t="str">
        <f>D101&amp;".8"</f>
        <v>55.1.5.8</v>
      </c>
      <c r="F109" s="15" t="s">
        <v>152</v>
      </c>
      <c r="G109" s="15"/>
      <c r="H109" s="15"/>
      <c r="I109" s="56">
        <v>0</v>
      </c>
      <c r="J109" s="56">
        <v>0</v>
      </c>
      <c r="K109" s="56">
        <v>0</v>
      </c>
      <c r="L109" s="56">
        <v>0</v>
      </c>
      <c r="M109" s="56">
        <v>0</v>
      </c>
      <c r="N109" s="26">
        <v>0</v>
      </c>
      <c r="O109" s="56">
        <v>0</v>
      </c>
      <c r="P109" s="56">
        <v>0</v>
      </c>
      <c r="Q109" s="56">
        <v>0</v>
      </c>
      <c r="R109" s="87">
        <f t="shared" si="17"/>
        <v>0</v>
      </c>
      <c r="S109" s="165">
        <f ca="1" t="shared" si="16"/>
        <v>0</v>
      </c>
    </row>
    <row r="110" spans="1:19" ht="15">
      <c r="A110" s="106"/>
      <c r="C110" s="115"/>
      <c r="D110" s="15"/>
      <c r="E110" s="16" t="str">
        <f>D101&amp;".9"</f>
        <v>55.1.5.9</v>
      </c>
      <c r="F110" s="15" t="s">
        <v>388</v>
      </c>
      <c r="G110" s="15"/>
      <c r="H110" s="15"/>
      <c r="I110" s="56">
        <v>0</v>
      </c>
      <c r="J110" s="56">
        <v>0</v>
      </c>
      <c r="K110" s="56">
        <v>0</v>
      </c>
      <c r="L110" s="56">
        <v>0</v>
      </c>
      <c r="M110" s="56">
        <v>0</v>
      </c>
      <c r="N110" s="26">
        <v>0</v>
      </c>
      <c r="O110" s="56">
        <v>0</v>
      </c>
      <c r="P110" s="56">
        <v>0</v>
      </c>
      <c r="Q110" s="56">
        <v>0</v>
      </c>
      <c r="R110" s="87">
        <f t="shared" si="17"/>
        <v>0</v>
      </c>
      <c r="S110" s="165">
        <f ca="1" t="shared" si="16"/>
        <v>0</v>
      </c>
    </row>
    <row r="111" spans="1:19" ht="15">
      <c r="A111" s="106"/>
      <c r="C111" s="115"/>
      <c r="D111" s="15"/>
      <c r="E111" s="16" t="str">
        <f>D101&amp;".10"</f>
        <v>55.1.5.10</v>
      </c>
      <c r="F111" s="15" t="s">
        <v>137</v>
      </c>
      <c r="G111" s="15"/>
      <c r="H111" s="15"/>
      <c r="I111" s="56">
        <v>0</v>
      </c>
      <c r="J111" s="56">
        <v>0</v>
      </c>
      <c r="K111" s="56">
        <v>0</v>
      </c>
      <c r="L111" s="56">
        <v>0</v>
      </c>
      <c r="M111" s="56">
        <v>0</v>
      </c>
      <c r="N111" s="26">
        <v>0</v>
      </c>
      <c r="O111" s="56">
        <v>0</v>
      </c>
      <c r="P111" s="56">
        <v>0</v>
      </c>
      <c r="Q111" s="56">
        <v>0</v>
      </c>
      <c r="R111" s="87">
        <f t="shared" si="17"/>
        <v>0</v>
      </c>
      <c r="S111" s="165">
        <f ca="1" t="shared" si="16"/>
        <v>0</v>
      </c>
    </row>
    <row r="112" spans="1:19" ht="15">
      <c r="A112" s="106"/>
      <c r="C112" s="115"/>
      <c r="D112" s="15"/>
      <c r="E112" s="16" t="str">
        <f>D101&amp;".11"</f>
        <v>55.1.5.11</v>
      </c>
      <c r="F112" s="15" t="s">
        <v>139</v>
      </c>
      <c r="G112" s="15"/>
      <c r="H112" s="15"/>
      <c r="I112" s="56">
        <v>0</v>
      </c>
      <c r="J112" s="56">
        <v>0</v>
      </c>
      <c r="K112" s="56">
        <v>0</v>
      </c>
      <c r="L112" s="56">
        <v>0</v>
      </c>
      <c r="M112" s="56">
        <v>0</v>
      </c>
      <c r="N112" s="26">
        <v>0</v>
      </c>
      <c r="O112" s="56">
        <v>0</v>
      </c>
      <c r="P112" s="56">
        <v>0</v>
      </c>
      <c r="Q112" s="56">
        <v>0</v>
      </c>
      <c r="R112" s="87">
        <f t="shared" si="17"/>
        <v>0</v>
      </c>
      <c r="S112" s="165">
        <f ca="1" t="shared" si="16"/>
        <v>0</v>
      </c>
    </row>
    <row r="113" spans="1:19" ht="15">
      <c r="A113" s="106"/>
      <c r="C113" s="115"/>
      <c r="D113" s="15"/>
      <c r="E113" s="16" t="str">
        <f>D101&amp;".12"</f>
        <v>55.1.5.12</v>
      </c>
      <c r="F113" s="15" t="s">
        <v>67</v>
      </c>
      <c r="G113" s="15"/>
      <c r="H113" s="15"/>
      <c r="I113" s="56">
        <v>0</v>
      </c>
      <c r="J113" s="56">
        <v>0</v>
      </c>
      <c r="K113" s="56">
        <v>0</v>
      </c>
      <c r="L113" s="56">
        <v>0</v>
      </c>
      <c r="M113" s="56">
        <v>0</v>
      </c>
      <c r="N113" s="26">
        <v>0</v>
      </c>
      <c r="O113" s="56">
        <v>0</v>
      </c>
      <c r="P113" s="56">
        <v>0</v>
      </c>
      <c r="Q113" s="56">
        <v>0</v>
      </c>
      <c r="R113" s="87">
        <f t="shared" si="17"/>
        <v>0</v>
      </c>
      <c r="S113" s="165">
        <f ca="1" t="shared" si="16"/>
        <v>0</v>
      </c>
    </row>
    <row r="114" spans="1:19" ht="15">
      <c r="A114" s="106"/>
      <c r="C114" s="115"/>
      <c r="D114" s="105" t="str">
        <f>C86&amp;".6"</f>
        <v>55.1.6</v>
      </c>
      <c r="E114" s="15" t="s">
        <v>389</v>
      </c>
      <c r="F114" s="15"/>
      <c r="G114" s="15"/>
      <c r="H114" s="15"/>
      <c r="I114" s="56">
        <v>0</v>
      </c>
      <c r="J114" s="56">
        <v>0</v>
      </c>
      <c r="K114" s="56">
        <v>0</v>
      </c>
      <c r="L114" s="56">
        <v>0</v>
      </c>
      <c r="M114" s="56">
        <v>0</v>
      </c>
      <c r="N114" s="26">
        <v>0</v>
      </c>
      <c r="O114" s="56">
        <v>0</v>
      </c>
      <c r="P114" s="56">
        <v>0</v>
      </c>
      <c r="Q114" s="56">
        <v>0</v>
      </c>
      <c r="R114" s="41">
        <v>0</v>
      </c>
      <c r="S114" s="165">
        <f ca="1" t="shared" si="16"/>
        <v>0</v>
      </c>
    </row>
    <row r="115" spans="1:19" ht="15">
      <c r="A115" s="106"/>
      <c r="C115" s="115"/>
      <c r="D115" s="105" t="str">
        <f>C86&amp;".7"</f>
        <v>55.1.7</v>
      </c>
      <c r="E115" s="15" t="s">
        <v>390</v>
      </c>
      <c r="F115" s="15"/>
      <c r="G115" s="15"/>
      <c r="H115" s="15"/>
      <c r="I115" s="92">
        <v>0</v>
      </c>
      <c r="J115" s="92">
        <v>0</v>
      </c>
      <c r="K115" s="92">
        <v>0</v>
      </c>
      <c r="L115" s="92">
        <v>0</v>
      </c>
      <c r="M115" s="92">
        <v>0</v>
      </c>
      <c r="N115" s="390">
        <v>0</v>
      </c>
      <c r="O115" s="92">
        <v>0</v>
      </c>
      <c r="P115" s="92">
        <v>0</v>
      </c>
      <c r="Q115" s="92">
        <v>0</v>
      </c>
      <c r="R115" s="87">
        <f t="shared" si="17"/>
        <v>0</v>
      </c>
      <c r="S115" s="165">
        <f ca="1" t="shared" si="16"/>
        <v>0</v>
      </c>
    </row>
    <row r="116" spans="1:19" ht="15">
      <c r="A116" s="106"/>
      <c r="B116" s="30" t="s">
        <v>377</v>
      </c>
      <c r="C116" s="372">
        <f>C86+0.1</f>
        <v>55.2</v>
      </c>
      <c r="D116" s="14" t="s">
        <v>391</v>
      </c>
      <c r="E116" s="14"/>
      <c r="F116" s="22"/>
      <c r="G116" s="22"/>
      <c r="H116" s="22"/>
      <c r="I116" s="60">
        <v>0</v>
      </c>
      <c r="J116" s="60">
        <v>0</v>
      </c>
      <c r="K116" s="60">
        <v>0</v>
      </c>
      <c r="L116" s="60">
        <v>0</v>
      </c>
      <c r="M116" s="60">
        <v>0</v>
      </c>
      <c r="N116" s="388">
        <v>0</v>
      </c>
      <c r="O116" s="60">
        <v>0</v>
      </c>
      <c r="P116" s="60">
        <v>0</v>
      </c>
      <c r="Q116" s="60">
        <v>0</v>
      </c>
      <c r="R116" s="37">
        <f aca="true" t="shared" si="24" ref="R116">SUM(I116:Q116)</f>
        <v>0</v>
      </c>
      <c r="S116" s="165">
        <f ca="1" t="shared" si="16"/>
        <v>0</v>
      </c>
    </row>
    <row r="117" spans="1:19" ht="15">
      <c r="A117" s="106"/>
      <c r="B117" s="30" t="s">
        <v>377</v>
      </c>
      <c r="C117" s="372">
        <v>55.3</v>
      </c>
      <c r="D117" s="14" t="s">
        <v>392</v>
      </c>
      <c r="E117" s="14"/>
      <c r="F117" s="22"/>
      <c r="G117" s="22"/>
      <c r="H117" s="22"/>
      <c r="I117" s="50">
        <f>SUM(I118:I121)</f>
        <v>0</v>
      </c>
      <c r="J117" s="50">
        <f aca="true" t="shared" si="25" ref="J117:Q117">SUM(J118:J121)</f>
        <v>0</v>
      </c>
      <c r="K117" s="50">
        <f t="shared" si="25"/>
        <v>0</v>
      </c>
      <c r="L117" s="50">
        <f t="shared" si="25"/>
        <v>0</v>
      </c>
      <c r="M117" s="50">
        <f t="shared" si="25"/>
        <v>0</v>
      </c>
      <c r="N117" s="51">
        <f t="shared" si="25"/>
        <v>0</v>
      </c>
      <c r="O117" s="50">
        <f t="shared" si="25"/>
        <v>0</v>
      </c>
      <c r="P117" s="50">
        <f t="shared" si="25"/>
        <v>0</v>
      </c>
      <c r="Q117" s="50">
        <f t="shared" si="25"/>
        <v>0</v>
      </c>
      <c r="R117" s="37">
        <f>SUM(I117:Q117)</f>
        <v>0</v>
      </c>
      <c r="S117" s="165">
        <f ca="1" t="shared" si="16"/>
        <v>0</v>
      </c>
    </row>
    <row r="118" spans="1:19" ht="15">
      <c r="A118" s="106"/>
      <c r="C118" s="115"/>
      <c r="D118" s="105" t="str">
        <f>C117&amp;".1"</f>
        <v>55.3.1</v>
      </c>
      <c r="E118" s="15" t="s">
        <v>393</v>
      </c>
      <c r="F118" s="15"/>
      <c r="G118" s="15"/>
      <c r="H118" s="15"/>
      <c r="I118" s="56">
        <v>0</v>
      </c>
      <c r="J118" s="56">
        <v>0</v>
      </c>
      <c r="K118" s="56">
        <v>0</v>
      </c>
      <c r="L118" s="56">
        <v>0</v>
      </c>
      <c r="M118" s="56">
        <v>0</v>
      </c>
      <c r="N118" s="26">
        <v>0</v>
      </c>
      <c r="O118" s="56">
        <v>0</v>
      </c>
      <c r="P118" s="56">
        <v>0</v>
      </c>
      <c r="Q118" s="56">
        <v>0</v>
      </c>
      <c r="R118" s="87">
        <f aca="true" t="shared" si="26" ref="R118:R126">SUM(I118:Q118)</f>
        <v>0</v>
      </c>
      <c r="S118" s="165">
        <f aca="true" t="shared" si="27" ref="S118:S139">_xlfn.IFERROR(R118/$R$140,0)</f>
        <v>0</v>
      </c>
    </row>
    <row r="119" spans="1:19" ht="15">
      <c r="A119" s="106"/>
      <c r="C119" s="115"/>
      <c r="D119" s="105" t="str">
        <f>C117&amp;".2"</f>
        <v>55.3.2</v>
      </c>
      <c r="E119" s="15" t="s">
        <v>394</v>
      </c>
      <c r="F119" s="15"/>
      <c r="G119" s="15"/>
      <c r="H119" s="15"/>
      <c r="I119" s="56">
        <v>0</v>
      </c>
      <c r="J119" s="56">
        <v>0</v>
      </c>
      <c r="K119" s="56">
        <v>0</v>
      </c>
      <c r="L119" s="56">
        <v>0</v>
      </c>
      <c r="M119" s="56">
        <v>0</v>
      </c>
      <c r="N119" s="26">
        <v>0</v>
      </c>
      <c r="O119" s="56">
        <v>0</v>
      </c>
      <c r="P119" s="56">
        <v>0</v>
      </c>
      <c r="Q119" s="56">
        <v>0</v>
      </c>
      <c r="R119" s="87">
        <f t="shared" si="26"/>
        <v>0</v>
      </c>
      <c r="S119" s="165">
        <f ca="1" t="shared" si="27"/>
        <v>0</v>
      </c>
    </row>
    <row r="120" spans="1:19" ht="15">
      <c r="A120" s="106"/>
      <c r="C120" s="115"/>
      <c r="D120" s="105" t="str">
        <f>C117&amp;".3"</f>
        <v>55.3.3</v>
      </c>
      <c r="E120" s="15" t="s">
        <v>180</v>
      </c>
      <c r="F120" s="15"/>
      <c r="G120" s="15"/>
      <c r="H120" s="15"/>
      <c r="I120" s="56">
        <v>0</v>
      </c>
      <c r="J120" s="56">
        <v>0</v>
      </c>
      <c r="K120" s="56">
        <v>0</v>
      </c>
      <c r="L120" s="56">
        <v>0</v>
      </c>
      <c r="M120" s="56">
        <v>0</v>
      </c>
      <c r="N120" s="26">
        <v>0</v>
      </c>
      <c r="O120" s="56">
        <v>0</v>
      </c>
      <c r="P120" s="56">
        <v>0</v>
      </c>
      <c r="Q120" s="56">
        <v>0</v>
      </c>
      <c r="R120" s="87">
        <f t="shared" si="26"/>
        <v>0</v>
      </c>
      <c r="S120" s="165">
        <f ca="1" t="shared" si="27"/>
        <v>0</v>
      </c>
    </row>
    <row r="121" spans="1:19" ht="15">
      <c r="A121" s="106"/>
      <c r="C121" s="115"/>
      <c r="D121" s="105" t="str">
        <f>C117&amp;".4"</f>
        <v>55.3.4</v>
      </c>
      <c r="E121" s="15" t="s">
        <v>67</v>
      </c>
      <c r="F121" s="15"/>
      <c r="G121" s="15"/>
      <c r="H121" s="15"/>
      <c r="I121" s="56">
        <v>0</v>
      </c>
      <c r="J121" s="56">
        <v>0</v>
      </c>
      <c r="K121" s="56">
        <v>0</v>
      </c>
      <c r="L121" s="56">
        <v>0</v>
      </c>
      <c r="M121" s="56">
        <v>0</v>
      </c>
      <c r="N121" s="26">
        <v>0</v>
      </c>
      <c r="O121" s="56">
        <v>0</v>
      </c>
      <c r="P121" s="56">
        <v>0</v>
      </c>
      <c r="Q121" s="56">
        <v>0</v>
      </c>
      <c r="R121" s="87">
        <f t="shared" si="26"/>
        <v>0</v>
      </c>
      <c r="S121" s="165">
        <f ca="1" t="shared" si="27"/>
        <v>0</v>
      </c>
    </row>
    <row r="122" spans="1:19" ht="15">
      <c r="A122" s="106"/>
      <c r="B122" s="30" t="s">
        <v>377</v>
      </c>
      <c r="C122" s="372">
        <f>C117+0.1</f>
        <v>55.4</v>
      </c>
      <c r="D122" s="14" t="s">
        <v>395</v>
      </c>
      <c r="E122" s="14"/>
      <c r="F122" s="22"/>
      <c r="G122" s="22"/>
      <c r="H122" s="22"/>
      <c r="I122" s="50">
        <f>SUM(I123:I126)</f>
        <v>0</v>
      </c>
      <c r="J122" s="50">
        <f aca="true" t="shared" si="28" ref="J122:Q122">SUM(J123:J126)</f>
        <v>0</v>
      </c>
      <c r="K122" s="50">
        <f t="shared" si="28"/>
        <v>0</v>
      </c>
      <c r="L122" s="50">
        <f t="shared" si="28"/>
        <v>0</v>
      </c>
      <c r="M122" s="50">
        <f t="shared" si="28"/>
        <v>0</v>
      </c>
      <c r="N122" s="51">
        <f t="shared" si="28"/>
        <v>0</v>
      </c>
      <c r="O122" s="50">
        <f t="shared" si="28"/>
        <v>0</v>
      </c>
      <c r="P122" s="50">
        <f t="shared" si="28"/>
        <v>0</v>
      </c>
      <c r="Q122" s="50">
        <f t="shared" si="28"/>
        <v>0</v>
      </c>
      <c r="R122" s="37">
        <f t="shared" si="26"/>
        <v>0</v>
      </c>
      <c r="S122" s="165">
        <f ca="1" t="shared" si="27"/>
        <v>0</v>
      </c>
    </row>
    <row r="123" spans="1:19" ht="15">
      <c r="A123" s="106"/>
      <c r="C123" s="115"/>
      <c r="D123" s="105" t="str">
        <f>C122&amp;".1"</f>
        <v>55.4.1</v>
      </c>
      <c r="E123" s="15" t="s">
        <v>396</v>
      </c>
      <c r="F123" s="15" t="s">
        <v>396</v>
      </c>
      <c r="G123" s="15"/>
      <c r="H123" s="15"/>
      <c r="I123" s="56">
        <v>0</v>
      </c>
      <c r="J123" s="56">
        <v>0</v>
      </c>
      <c r="K123" s="56">
        <v>0</v>
      </c>
      <c r="L123" s="56">
        <v>0</v>
      </c>
      <c r="M123" s="56">
        <v>0</v>
      </c>
      <c r="N123" s="26">
        <v>0</v>
      </c>
      <c r="O123" s="56">
        <v>0</v>
      </c>
      <c r="P123" s="56">
        <v>0</v>
      </c>
      <c r="Q123" s="56">
        <v>0</v>
      </c>
      <c r="R123" s="87">
        <f t="shared" si="26"/>
        <v>0</v>
      </c>
      <c r="S123" s="165">
        <f ca="1" t="shared" si="27"/>
        <v>0</v>
      </c>
    </row>
    <row r="124" spans="1:19" ht="15">
      <c r="A124" s="106"/>
      <c r="C124" s="115"/>
      <c r="D124" s="105" t="str">
        <f>C122&amp;".2"</f>
        <v>55.4.2</v>
      </c>
      <c r="E124" s="15" t="s">
        <v>394</v>
      </c>
      <c r="F124" s="15" t="s">
        <v>394</v>
      </c>
      <c r="G124" s="15"/>
      <c r="H124" s="15"/>
      <c r="I124" s="56">
        <v>0</v>
      </c>
      <c r="J124" s="56">
        <v>0</v>
      </c>
      <c r="K124" s="56">
        <v>0</v>
      </c>
      <c r="L124" s="56">
        <v>0</v>
      </c>
      <c r="M124" s="56">
        <v>0</v>
      </c>
      <c r="N124" s="26">
        <v>0</v>
      </c>
      <c r="O124" s="56">
        <v>0</v>
      </c>
      <c r="P124" s="56">
        <v>0</v>
      </c>
      <c r="Q124" s="56">
        <v>0</v>
      </c>
      <c r="R124" s="87">
        <f t="shared" si="26"/>
        <v>0</v>
      </c>
      <c r="S124" s="165">
        <f ca="1" t="shared" si="27"/>
        <v>0</v>
      </c>
    </row>
    <row r="125" spans="1:19" ht="15">
      <c r="A125" s="106"/>
      <c r="C125" s="115"/>
      <c r="D125" s="105" t="str">
        <f>C122&amp;".3"</f>
        <v>55.4.3</v>
      </c>
      <c r="E125" s="15" t="s">
        <v>397</v>
      </c>
      <c r="F125" s="15" t="s">
        <v>397</v>
      </c>
      <c r="G125" s="15"/>
      <c r="H125" s="15"/>
      <c r="I125" s="56">
        <v>0</v>
      </c>
      <c r="J125" s="56">
        <v>0</v>
      </c>
      <c r="K125" s="56">
        <v>0</v>
      </c>
      <c r="L125" s="56">
        <v>0</v>
      </c>
      <c r="M125" s="56">
        <v>0</v>
      </c>
      <c r="N125" s="26">
        <v>0</v>
      </c>
      <c r="O125" s="56">
        <v>0</v>
      </c>
      <c r="P125" s="56">
        <v>0</v>
      </c>
      <c r="Q125" s="56">
        <v>0</v>
      </c>
      <c r="R125" s="87">
        <f t="shared" si="26"/>
        <v>0</v>
      </c>
      <c r="S125" s="165">
        <f ca="1" t="shared" si="27"/>
        <v>0</v>
      </c>
    </row>
    <row r="126" spans="1:19" ht="15">
      <c r="A126" s="106"/>
      <c r="C126" s="115"/>
      <c r="D126" s="105" t="str">
        <f>C122&amp;".4"</f>
        <v>55.4.4</v>
      </c>
      <c r="E126" s="15" t="s">
        <v>180</v>
      </c>
      <c r="F126" s="15" t="s">
        <v>180</v>
      </c>
      <c r="G126" s="15"/>
      <c r="H126" s="15"/>
      <c r="I126" s="56">
        <v>0</v>
      </c>
      <c r="J126" s="56">
        <v>0</v>
      </c>
      <c r="K126" s="56">
        <v>0</v>
      </c>
      <c r="L126" s="56">
        <v>0</v>
      </c>
      <c r="M126" s="56">
        <v>0</v>
      </c>
      <c r="N126" s="26">
        <v>0</v>
      </c>
      <c r="O126" s="56">
        <v>0</v>
      </c>
      <c r="P126" s="56">
        <v>0</v>
      </c>
      <c r="Q126" s="56">
        <v>0</v>
      </c>
      <c r="R126" s="87">
        <f t="shared" si="26"/>
        <v>0</v>
      </c>
      <c r="S126" s="165">
        <f ca="1" t="shared" si="27"/>
        <v>0</v>
      </c>
    </row>
    <row r="127" spans="1:19" ht="15">
      <c r="A127" s="106"/>
      <c r="B127" s="30" t="s">
        <v>377</v>
      </c>
      <c r="C127" s="372">
        <f>C122+0.1</f>
        <v>55.5</v>
      </c>
      <c r="D127" s="14" t="s">
        <v>398</v>
      </c>
      <c r="E127" s="14"/>
      <c r="F127" s="22"/>
      <c r="G127" s="22"/>
      <c r="H127" s="22"/>
      <c r="I127" s="60">
        <f ca="1">SUM(I127:I129)</f>
        <v>0</v>
      </c>
      <c r="J127" s="60">
        <f aca="true" t="shared" si="29" ref="J127:Q127">SUM(J127:J129)</f>
        <v>0</v>
      </c>
      <c r="K127" s="60">
        <f ca="1" t="shared" si="29"/>
        <v>0</v>
      </c>
      <c r="L127" s="60">
        <f ca="1" t="shared" si="29"/>
        <v>0</v>
      </c>
      <c r="M127" s="60">
        <f ca="1" t="shared" si="29"/>
        <v>0</v>
      </c>
      <c r="N127" s="60">
        <f ca="1" t="shared" si="29"/>
        <v>0</v>
      </c>
      <c r="O127" s="60">
        <f ca="1" t="shared" si="29"/>
        <v>0</v>
      </c>
      <c r="P127" s="60">
        <f ca="1" t="shared" si="29"/>
        <v>0</v>
      </c>
      <c r="Q127" s="60">
        <f ca="1" t="shared" si="29"/>
        <v>0</v>
      </c>
      <c r="R127" s="37">
        <f ca="1">SUM(I127:Q127)</f>
        <v>0</v>
      </c>
      <c r="S127" s="165">
        <f ca="1" t="shared" si="27"/>
        <v>0</v>
      </c>
    </row>
    <row r="128" spans="1:19" ht="15">
      <c r="A128" s="106"/>
      <c r="C128" s="115"/>
      <c r="D128" s="105" t="str">
        <f>C127&amp;".1"</f>
        <v>55.5.1</v>
      </c>
      <c r="E128" s="15" t="s">
        <v>399</v>
      </c>
      <c r="F128" s="15"/>
      <c r="G128" s="15"/>
      <c r="H128" s="15"/>
      <c r="I128" s="92">
        <v>0</v>
      </c>
      <c r="J128" s="92">
        <v>0</v>
      </c>
      <c r="K128" s="92">
        <v>0</v>
      </c>
      <c r="L128" s="92">
        <v>0</v>
      </c>
      <c r="M128" s="92">
        <v>0</v>
      </c>
      <c r="N128" s="92">
        <v>0</v>
      </c>
      <c r="O128" s="92">
        <v>0</v>
      </c>
      <c r="P128" s="92">
        <v>0</v>
      </c>
      <c r="Q128" s="92">
        <v>0</v>
      </c>
      <c r="R128" s="87">
        <f>SUM(I128:Q128)</f>
        <v>0</v>
      </c>
      <c r="S128" s="165">
        <f ca="1" t="shared" si="27"/>
        <v>0</v>
      </c>
    </row>
    <row r="129" spans="1:19" ht="15">
      <c r="A129" s="106"/>
      <c r="C129" s="115"/>
      <c r="D129" s="105" t="str">
        <f>C127&amp;".2"</f>
        <v>55.5.2</v>
      </c>
      <c r="E129" s="15" t="s">
        <v>400</v>
      </c>
      <c r="F129" s="15"/>
      <c r="G129" s="15"/>
      <c r="H129" s="15"/>
      <c r="I129" s="92">
        <v>0</v>
      </c>
      <c r="J129" s="92">
        <v>0</v>
      </c>
      <c r="K129" s="92">
        <v>0</v>
      </c>
      <c r="L129" s="92">
        <v>0</v>
      </c>
      <c r="M129" s="92">
        <v>0</v>
      </c>
      <c r="N129" s="92">
        <v>0</v>
      </c>
      <c r="O129" s="92">
        <v>0</v>
      </c>
      <c r="P129" s="92">
        <v>0</v>
      </c>
      <c r="Q129" s="92">
        <v>0</v>
      </c>
      <c r="R129" s="87">
        <f>SUM(I129:Q129)</f>
        <v>0</v>
      </c>
      <c r="S129" s="165">
        <f ca="1" t="shared" si="27"/>
        <v>0</v>
      </c>
    </row>
    <row r="130" spans="1:19" ht="15">
      <c r="A130" s="106"/>
      <c r="B130" s="30" t="s">
        <v>377</v>
      </c>
      <c r="C130" s="372">
        <f>C127+0.1</f>
        <v>55.6</v>
      </c>
      <c r="D130" s="14" t="s">
        <v>401</v>
      </c>
      <c r="E130" s="14"/>
      <c r="F130" s="22"/>
      <c r="G130" s="22"/>
      <c r="H130" s="22"/>
      <c r="I130" s="60">
        <f>SUM(I131:I135)</f>
        <v>0</v>
      </c>
      <c r="J130" s="60">
        <f aca="true" t="shared" si="30" ref="J130:R130">SUM(J131:J135)</f>
        <v>0</v>
      </c>
      <c r="K130" s="60">
        <f t="shared" si="30"/>
        <v>0</v>
      </c>
      <c r="L130" s="60">
        <f t="shared" si="30"/>
        <v>0</v>
      </c>
      <c r="M130" s="60">
        <f t="shared" si="30"/>
        <v>0</v>
      </c>
      <c r="N130" s="60">
        <f t="shared" si="30"/>
        <v>0</v>
      </c>
      <c r="O130" s="60">
        <f t="shared" si="30"/>
        <v>0</v>
      </c>
      <c r="P130" s="60">
        <f t="shared" si="30"/>
        <v>0</v>
      </c>
      <c r="Q130" s="60">
        <f t="shared" si="30"/>
        <v>0</v>
      </c>
      <c r="R130" s="60">
        <f t="shared" si="30"/>
        <v>0</v>
      </c>
      <c r="S130" s="165">
        <f ca="1" t="shared" si="27"/>
        <v>0</v>
      </c>
    </row>
    <row r="131" spans="1:19" ht="15">
      <c r="A131" s="106"/>
      <c r="C131" s="115"/>
      <c r="D131" s="105" t="str">
        <f>C130&amp;".1"</f>
        <v>55.6.1</v>
      </c>
      <c r="E131" s="15" t="s">
        <v>402</v>
      </c>
      <c r="F131" s="15"/>
      <c r="G131" s="15"/>
      <c r="H131" s="15"/>
      <c r="I131" s="92">
        <v>0</v>
      </c>
      <c r="J131" s="92">
        <v>0</v>
      </c>
      <c r="K131" s="92">
        <v>0</v>
      </c>
      <c r="L131" s="92">
        <v>0</v>
      </c>
      <c r="M131" s="92">
        <v>0</v>
      </c>
      <c r="N131" s="92">
        <v>0</v>
      </c>
      <c r="O131" s="92">
        <v>0</v>
      </c>
      <c r="P131" s="92">
        <v>0</v>
      </c>
      <c r="Q131" s="92">
        <v>0</v>
      </c>
      <c r="R131" s="92">
        <v>0</v>
      </c>
      <c r="S131" s="165">
        <f ca="1" t="shared" si="27"/>
        <v>0</v>
      </c>
    </row>
    <row r="132" spans="1:19" ht="15">
      <c r="A132" s="106"/>
      <c r="C132" s="115"/>
      <c r="D132" s="105" t="str">
        <f>C130&amp;".2"</f>
        <v>55.6.2</v>
      </c>
      <c r="E132" s="15" t="s">
        <v>403</v>
      </c>
      <c r="F132" s="15"/>
      <c r="G132" s="15"/>
      <c r="H132" s="15"/>
      <c r="I132" s="92">
        <v>0</v>
      </c>
      <c r="J132" s="92">
        <v>0</v>
      </c>
      <c r="K132" s="92">
        <v>0</v>
      </c>
      <c r="L132" s="92">
        <v>0</v>
      </c>
      <c r="M132" s="92">
        <v>0</v>
      </c>
      <c r="N132" s="92">
        <v>0</v>
      </c>
      <c r="O132" s="92">
        <v>0</v>
      </c>
      <c r="P132" s="92">
        <v>0</v>
      </c>
      <c r="Q132" s="92">
        <v>0</v>
      </c>
      <c r="R132" s="92">
        <v>0</v>
      </c>
      <c r="S132" s="165">
        <f ca="1" t="shared" si="27"/>
        <v>0</v>
      </c>
    </row>
    <row r="133" spans="1:19" ht="15">
      <c r="A133" s="106"/>
      <c r="C133" s="115"/>
      <c r="D133" s="105" t="str">
        <f>C130&amp;".3"</f>
        <v>55.6.3</v>
      </c>
      <c r="E133" s="15" t="s">
        <v>128</v>
      </c>
      <c r="F133" s="15"/>
      <c r="G133" s="15"/>
      <c r="H133" s="15"/>
      <c r="I133" s="92">
        <v>0</v>
      </c>
      <c r="J133" s="92">
        <v>0</v>
      </c>
      <c r="K133" s="92">
        <v>0</v>
      </c>
      <c r="L133" s="92">
        <v>0</v>
      </c>
      <c r="M133" s="92">
        <v>0</v>
      </c>
      <c r="N133" s="92">
        <v>0</v>
      </c>
      <c r="O133" s="92">
        <v>0</v>
      </c>
      <c r="P133" s="92">
        <v>0</v>
      </c>
      <c r="Q133" s="92">
        <v>0</v>
      </c>
      <c r="R133" s="92">
        <v>0</v>
      </c>
      <c r="S133" s="165">
        <f ca="1" t="shared" si="27"/>
        <v>0</v>
      </c>
    </row>
    <row r="134" spans="1:19" ht="15">
      <c r="A134" s="106"/>
      <c r="C134" s="115"/>
      <c r="D134" s="105" t="str">
        <f>C130&amp;".4"</f>
        <v>55.6.4</v>
      </c>
      <c r="E134" s="15" t="s">
        <v>144</v>
      </c>
      <c r="F134" s="15"/>
      <c r="G134" s="15"/>
      <c r="H134" s="15"/>
      <c r="I134" s="92">
        <v>0</v>
      </c>
      <c r="J134" s="92">
        <v>0</v>
      </c>
      <c r="K134" s="92">
        <v>0</v>
      </c>
      <c r="L134" s="92">
        <v>0</v>
      </c>
      <c r="M134" s="92">
        <v>0</v>
      </c>
      <c r="N134" s="92">
        <v>0</v>
      </c>
      <c r="O134" s="92">
        <v>0</v>
      </c>
      <c r="P134" s="92">
        <v>0</v>
      </c>
      <c r="Q134" s="92">
        <v>0</v>
      </c>
      <c r="R134" s="92">
        <v>0</v>
      </c>
      <c r="S134" s="165">
        <f ca="1" t="shared" si="27"/>
        <v>0</v>
      </c>
    </row>
    <row r="135" spans="1:19" ht="15">
      <c r="A135" s="106"/>
      <c r="C135" s="115"/>
      <c r="D135" s="105" t="str">
        <f>C130&amp;".5"</f>
        <v>55.6.5</v>
      </c>
      <c r="E135" s="15" t="s">
        <v>67</v>
      </c>
      <c r="F135" s="15"/>
      <c r="G135" s="15"/>
      <c r="H135" s="15"/>
      <c r="I135" s="92">
        <v>0</v>
      </c>
      <c r="J135" s="92">
        <v>0</v>
      </c>
      <c r="K135" s="92">
        <v>0</v>
      </c>
      <c r="L135" s="92">
        <v>0</v>
      </c>
      <c r="M135" s="92">
        <v>0</v>
      </c>
      <c r="N135" s="92">
        <v>0</v>
      </c>
      <c r="O135" s="92">
        <v>0</v>
      </c>
      <c r="P135" s="92">
        <v>0</v>
      </c>
      <c r="Q135" s="92">
        <v>0</v>
      </c>
      <c r="R135" s="92">
        <v>0</v>
      </c>
      <c r="S135" s="165">
        <f ca="1" t="shared" si="27"/>
        <v>0</v>
      </c>
    </row>
    <row r="136" spans="1:19" ht="15">
      <c r="A136" s="106"/>
      <c r="B136" s="30" t="s">
        <v>377</v>
      </c>
      <c r="C136" s="372">
        <f>C130+0.1</f>
        <v>55.7</v>
      </c>
      <c r="D136" s="14" t="s">
        <v>404</v>
      </c>
      <c r="E136" s="14"/>
      <c r="F136" s="22"/>
      <c r="G136" s="22"/>
      <c r="H136" s="22"/>
      <c r="I136" s="60">
        <v>0</v>
      </c>
      <c r="J136" s="60">
        <v>0</v>
      </c>
      <c r="K136" s="60">
        <v>0</v>
      </c>
      <c r="L136" s="60">
        <v>0</v>
      </c>
      <c r="M136" s="60">
        <v>0</v>
      </c>
      <c r="N136" s="60">
        <v>0</v>
      </c>
      <c r="O136" s="60">
        <v>0</v>
      </c>
      <c r="P136" s="60">
        <v>0</v>
      </c>
      <c r="Q136" s="60">
        <v>0</v>
      </c>
      <c r="R136" s="60">
        <v>0</v>
      </c>
      <c r="S136" s="165">
        <f ca="1" t="shared" si="27"/>
        <v>0</v>
      </c>
    </row>
    <row r="137" spans="1:19" ht="15">
      <c r="A137" s="106"/>
      <c r="B137" s="30" t="s">
        <v>377</v>
      </c>
      <c r="C137" s="387">
        <f>C136+0.1</f>
        <v>55.800000000000004</v>
      </c>
      <c r="D137" s="378" t="s">
        <v>405</v>
      </c>
      <c r="E137" s="378"/>
      <c r="F137" s="379"/>
      <c r="G137" s="379"/>
      <c r="H137" s="379"/>
      <c r="I137" s="60">
        <v>0</v>
      </c>
      <c r="J137" s="60">
        <v>0</v>
      </c>
      <c r="K137" s="60">
        <v>0</v>
      </c>
      <c r="L137" s="60">
        <v>0</v>
      </c>
      <c r="M137" s="60">
        <v>0</v>
      </c>
      <c r="N137" s="60">
        <v>0</v>
      </c>
      <c r="O137" s="60">
        <v>0</v>
      </c>
      <c r="P137" s="60">
        <v>0</v>
      </c>
      <c r="Q137" s="60">
        <v>0</v>
      </c>
      <c r="R137" s="60">
        <v>0</v>
      </c>
      <c r="S137" s="165">
        <f ca="1" t="shared" si="27"/>
        <v>0</v>
      </c>
    </row>
    <row r="138" spans="1:19" ht="15">
      <c r="A138" s="106"/>
      <c r="B138" s="30" t="s">
        <v>377</v>
      </c>
      <c r="C138" s="387">
        <f>C137+0.1</f>
        <v>55.900000000000006</v>
      </c>
      <c r="D138" s="378" t="s">
        <v>406</v>
      </c>
      <c r="E138" s="378"/>
      <c r="F138" s="379"/>
      <c r="G138" s="379"/>
      <c r="H138" s="379"/>
      <c r="I138" s="60">
        <v>0</v>
      </c>
      <c r="J138" s="60">
        <v>0</v>
      </c>
      <c r="K138" s="60">
        <v>0</v>
      </c>
      <c r="L138" s="60">
        <v>0</v>
      </c>
      <c r="M138" s="60">
        <v>0</v>
      </c>
      <c r="N138" s="60">
        <v>0</v>
      </c>
      <c r="O138" s="60">
        <v>0</v>
      </c>
      <c r="P138" s="60">
        <v>0</v>
      </c>
      <c r="Q138" s="60">
        <v>0</v>
      </c>
      <c r="R138" s="60">
        <v>0</v>
      </c>
      <c r="S138" s="165">
        <f ca="1" t="shared" si="27"/>
        <v>0</v>
      </c>
    </row>
    <row r="139" spans="1:19" ht="15.75" thickBot="1">
      <c r="A139" s="106"/>
      <c r="B139" s="30" t="s">
        <v>377</v>
      </c>
      <c r="C139" s="387" t="str">
        <f>(C85)&amp;".10"</f>
        <v>55.10</v>
      </c>
      <c r="D139" s="380" t="s">
        <v>407</v>
      </c>
      <c r="E139" s="380"/>
      <c r="F139" s="381"/>
      <c r="G139" s="381"/>
      <c r="H139" s="381"/>
      <c r="I139" s="60">
        <v>0</v>
      </c>
      <c r="J139" s="60">
        <v>0</v>
      </c>
      <c r="K139" s="60">
        <v>0</v>
      </c>
      <c r="L139" s="60">
        <v>0</v>
      </c>
      <c r="M139" s="60">
        <v>0</v>
      </c>
      <c r="N139" s="60">
        <v>0</v>
      </c>
      <c r="O139" s="60">
        <v>0</v>
      </c>
      <c r="P139" s="60">
        <v>0</v>
      </c>
      <c r="Q139" s="60">
        <v>0</v>
      </c>
      <c r="R139" s="60">
        <v>0</v>
      </c>
      <c r="S139" s="165">
        <f ca="1" t="shared" si="27"/>
        <v>0</v>
      </c>
    </row>
    <row r="140" spans="1:19" ht="15.75" thickBot="1">
      <c r="A140" s="106"/>
      <c r="C140" s="88" t="s">
        <v>408</v>
      </c>
      <c r="D140" s="89"/>
      <c r="E140" s="89"/>
      <c r="F140" s="89"/>
      <c r="G140" s="89"/>
      <c r="H140" s="89"/>
      <c r="I140" s="679">
        <f ca="1">SUMIF($B$86:I139,"IV",I86:I139)</f>
        <v>0</v>
      </c>
      <c r="J140" s="679">
        <f ca="1">SUMIF($B$86:J139,"IV",J86:J139)</f>
        <v>0</v>
      </c>
      <c r="K140" s="679">
        <f ca="1">SUMIF($B$86:K139,"IV",K86:K139)</f>
        <v>0</v>
      </c>
      <c r="L140" s="679">
        <f ca="1">SUMIF($B$86:L139,"IV",L86:L139)</f>
        <v>0</v>
      </c>
      <c r="M140" s="679">
        <f ca="1">SUMIF($B$86:M139,"IV",M86:M139)</f>
        <v>0</v>
      </c>
      <c r="N140" s="679">
        <f ca="1">SUMIF($B$86:N139,"IV",N86:N139)</f>
        <v>0</v>
      </c>
      <c r="O140" s="679">
        <f ca="1">SUMIF($B$86:O139,"IV",O86:O139)</f>
        <v>0</v>
      </c>
      <c r="P140" s="679">
        <f ca="1">SUMIF($B$86:P139,"IV",P86:P139)</f>
        <v>0</v>
      </c>
      <c r="Q140" s="679">
        <f ca="1">SUMIF($B$86:Q139,"IV",Q86:Q139)</f>
        <v>0</v>
      </c>
      <c r="R140" s="679">
        <f ca="1">SUMIF($B$86:R139,"IV",R86:R139)</f>
        <v>0</v>
      </c>
      <c r="S140" s="98"/>
    </row>
    <row r="141" spans="1:19" ht="15.75" thickBot="1">
      <c r="A141" s="106"/>
      <c r="C141" s="88" t="s">
        <v>409</v>
      </c>
      <c r="D141" s="89"/>
      <c r="E141" s="89"/>
      <c r="F141" s="89"/>
      <c r="G141" s="89"/>
      <c r="H141" s="89"/>
      <c r="I141" s="679">
        <f aca="true" t="shared" si="31" ref="I141:R141">SUM(I68,I83,I140)</f>
        <v>0</v>
      </c>
      <c r="J141" s="679">
        <f ca="1" t="shared" si="31"/>
        <v>0</v>
      </c>
      <c r="K141" s="679">
        <f ca="1" t="shared" si="31"/>
        <v>0</v>
      </c>
      <c r="L141" s="679">
        <f ca="1" t="shared" si="31"/>
        <v>0</v>
      </c>
      <c r="M141" s="679">
        <f ca="1" t="shared" si="31"/>
        <v>0</v>
      </c>
      <c r="N141" s="679">
        <f ca="1" t="shared" si="31"/>
        <v>0</v>
      </c>
      <c r="O141" s="679">
        <f ca="1" t="shared" si="31"/>
        <v>0</v>
      </c>
      <c r="P141" s="679">
        <f ca="1" t="shared" si="31"/>
        <v>0</v>
      </c>
      <c r="Q141" s="679">
        <f ca="1" t="shared" si="31"/>
        <v>0</v>
      </c>
      <c r="R141" s="679">
        <f ca="1" t="shared" si="31"/>
        <v>0</v>
      </c>
      <c r="S141" s="98"/>
    </row>
    <row r="142" spans="1:19" ht="15">
      <c r="A142" s="106"/>
      <c r="C142" s="80"/>
      <c r="D142" s="15"/>
      <c r="E142" s="15"/>
      <c r="F142" s="15"/>
      <c r="G142" s="15"/>
      <c r="H142" s="15"/>
      <c r="I142" s="92"/>
      <c r="J142" s="92"/>
      <c r="K142" s="95"/>
      <c r="L142" s="95"/>
      <c r="M142" s="95"/>
      <c r="N142" s="95"/>
      <c r="O142" s="95"/>
      <c r="P142" s="95"/>
      <c r="Q142" s="95"/>
      <c r="R142" s="87"/>
      <c r="S142" s="58"/>
    </row>
    <row r="143" spans="1:19" ht="15">
      <c r="A143" s="106"/>
      <c r="C143" s="115">
        <v>56</v>
      </c>
      <c r="D143" s="23" t="s">
        <v>410</v>
      </c>
      <c r="E143" s="15"/>
      <c r="F143" s="15"/>
      <c r="G143" s="15"/>
      <c r="H143" s="15"/>
      <c r="I143" s="92"/>
      <c r="J143" s="92"/>
      <c r="K143" s="95"/>
      <c r="L143" s="95"/>
      <c r="M143" s="95"/>
      <c r="N143" s="95"/>
      <c r="O143" s="95"/>
      <c r="P143" s="95"/>
      <c r="Q143" s="95"/>
      <c r="R143" s="87"/>
      <c r="S143" s="58"/>
    </row>
    <row r="144" spans="1:19" ht="15">
      <c r="A144" s="106"/>
      <c r="B144" s="30" t="s">
        <v>411</v>
      </c>
      <c r="C144" s="80"/>
      <c r="D144" s="105" t="str">
        <f>C143&amp;".1"</f>
        <v>56.1</v>
      </c>
      <c r="E144" s="15" t="s">
        <v>412</v>
      </c>
      <c r="F144" s="15"/>
      <c r="G144" s="15"/>
      <c r="H144" s="15"/>
      <c r="I144" s="60">
        <v>0</v>
      </c>
      <c r="J144" s="60">
        <v>0</v>
      </c>
      <c r="K144" s="60">
        <v>0</v>
      </c>
      <c r="L144" s="60">
        <v>0</v>
      </c>
      <c r="M144" s="60">
        <v>0</v>
      </c>
      <c r="N144" s="60">
        <v>0</v>
      </c>
      <c r="O144" s="60">
        <v>0</v>
      </c>
      <c r="P144" s="60">
        <v>0</v>
      </c>
      <c r="Q144" s="60">
        <v>0</v>
      </c>
      <c r="R144" s="37">
        <f aca="true" t="shared" si="32" ref="R144:R145">SUM(I144:Q144)</f>
        <v>0</v>
      </c>
      <c r="S144" s="165">
        <f ca="1">_xlfn.IFERROR(R144/$R$146,0)</f>
        <v>0</v>
      </c>
    </row>
    <row r="145" spans="1:19" ht="15.75" thickBot="1">
      <c r="A145" s="106"/>
      <c r="B145" s="30" t="s">
        <v>411</v>
      </c>
      <c r="C145" s="80"/>
      <c r="D145" s="383" t="str">
        <f>C143&amp;".2"</f>
        <v>56.2</v>
      </c>
      <c r="E145" s="15" t="s">
        <v>413</v>
      </c>
      <c r="F145" s="15"/>
      <c r="G145" s="15"/>
      <c r="H145" s="15"/>
      <c r="I145" s="60">
        <v>0</v>
      </c>
      <c r="J145" s="60">
        <v>0</v>
      </c>
      <c r="K145" s="60">
        <v>0</v>
      </c>
      <c r="L145" s="60">
        <v>0</v>
      </c>
      <c r="M145" s="60">
        <v>0</v>
      </c>
      <c r="N145" s="60">
        <v>0</v>
      </c>
      <c r="O145" s="60">
        <v>0</v>
      </c>
      <c r="P145" s="60">
        <v>0</v>
      </c>
      <c r="Q145" s="60">
        <v>0</v>
      </c>
      <c r="R145" s="37">
        <f t="shared" si="32"/>
        <v>0</v>
      </c>
      <c r="S145" s="165">
        <f ca="1">_xlfn.IFERROR(R145/$R$146,0)</f>
        <v>0</v>
      </c>
    </row>
    <row r="146" spans="1:19" ht="15.75" thickBot="1">
      <c r="A146" s="106"/>
      <c r="C146" s="82" t="s">
        <v>414</v>
      </c>
      <c r="D146" s="83"/>
      <c r="E146" s="83"/>
      <c r="F146" s="83"/>
      <c r="G146" s="83"/>
      <c r="H146" s="83"/>
      <c r="I146" s="674">
        <f ca="1">SUMIF($B$144:I145,"OI",I144:I145)</f>
        <v>0</v>
      </c>
      <c r="J146" s="674">
        <f ca="1">SUMIF($B$144:J145,"OI",J144:J145)</f>
        <v>0</v>
      </c>
      <c r="K146" s="674">
        <f ca="1">SUMIF($B$144:K145,"OI",K144:K145)</f>
        <v>0</v>
      </c>
      <c r="L146" s="674">
        <f ca="1">SUMIF($B$144:L145,"OI",L144:L145)</f>
        <v>0</v>
      </c>
      <c r="M146" s="674">
        <f ca="1">SUMIF($B$144:M145,"OI",M144:M145)</f>
        <v>0</v>
      </c>
      <c r="N146" s="674">
        <f ca="1">SUMIF($B$144:N145,"OI",N144:N145)</f>
        <v>0</v>
      </c>
      <c r="O146" s="674">
        <f ca="1">SUMIF($B$144:O145,"OI",O144:O145)</f>
        <v>0</v>
      </c>
      <c r="P146" s="674">
        <f ca="1">SUMIF($B$144:P145,"OI",P144:P145)</f>
        <v>0</v>
      </c>
      <c r="Q146" s="674">
        <f ca="1">SUMIF($B$144:Q145,"OI",Q144:Q145)</f>
        <v>0</v>
      </c>
      <c r="R146" s="674">
        <f ca="1">SUMIF($B$144:R145,"OI",R144:R145)</f>
        <v>0</v>
      </c>
      <c r="S146" s="345"/>
    </row>
    <row r="147" spans="1:19" ht="15">
      <c r="A147" s="106"/>
      <c r="C147" s="93"/>
      <c r="D147" s="24"/>
      <c r="E147" s="15"/>
      <c r="F147" s="15"/>
      <c r="G147" s="15"/>
      <c r="H147" s="15"/>
      <c r="I147" s="3"/>
      <c r="J147" s="3"/>
      <c r="K147" s="5"/>
      <c r="L147" s="5"/>
      <c r="M147" s="5"/>
      <c r="N147" s="5"/>
      <c r="O147" s="5"/>
      <c r="P147" s="5"/>
      <c r="Q147" s="5"/>
      <c r="R147" s="9"/>
      <c r="S147" s="77"/>
    </row>
    <row r="148" spans="1:19" ht="15">
      <c r="A148" s="106"/>
      <c r="C148" s="115">
        <v>57</v>
      </c>
      <c r="D148" s="23" t="s">
        <v>415</v>
      </c>
      <c r="E148" s="15"/>
      <c r="F148" s="15"/>
      <c r="G148" s="15"/>
      <c r="H148" s="15"/>
      <c r="I148" s="3"/>
      <c r="J148" s="3"/>
      <c r="K148" s="5"/>
      <c r="L148" s="5"/>
      <c r="M148" s="5"/>
      <c r="N148" s="5"/>
      <c r="O148" s="5"/>
      <c r="P148" s="5"/>
      <c r="Q148" s="5"/>
      <c r="R148" s="9"/>
      <c r="S148" s="2"/>
    </row>
    <row r="149" spans="1:19" ht="15">
      <c r="A149" s="107"/>
      <c r="B149" s="30" t="s">
        <v>416</v>
      </c>
      <c r="C149" s="372" t="str">
        <f>($C148)&amp;".1"</f>
        <v>57.1</v>
      </c>
      <c r="D149" s="14" t="s">
        <v>417</v>
      </c>
      <c r="E149" s="14"/>
      <c r="F149" s="22"/>
      <c r="G149" s="22"/>
      <c r="H149" s="22"/>
      <c r="I149" s="60">
        <f>SUM(I150:I159)</f>
        <v>0</v>
      </c>
      <c r="J149" s="60">
        <f aca="true" t="shared" si="33" ref="J149:R149">SUM(J150:J159)</f>
        <v>0</v>
      </c>
      <c r="K149" s="60">
        <f t="shared" si="33"/>
        <v>0</v>
      </c>
      <c r="L149" s="60">
        <f t="shared" si="33"/>
        <v>0</v>
      </c>
      <c r="M149" s="60">
        <f t="shared" si="33"/>
        <v>0</v>
      </c>
      <c r="N149" s="60">
        <f t="shared" si="33"/>
        <v>0</v>
      </c>
      <c r="O149" s="60">
        <f t="shared" si="33"/>
        <v>0</v>
      </c>
      <c r="P149" s="60">
        <f t="shared" si="33"/>
        <v>0</v>
      </c>
      <c r="Q149" s="60">
        <f t="shared" si="33"/>
        <v>0</v>
      </c>
      <c r="R149" s="60">
        <f t="shared" si="33"/>
        <v>0</v>
      </c>
      <c r="S149" s="165">
        <f aca="true" t="shared" si="34" ref="S149:S187">_xlfn.IFERROR(R149/$R$188,0)</f>
        <v>0</v>
      </c>
    </row>
    <row r="150" spans="1:19" ht="15">
      <c r="A150" s="107"/>
      <c r="C150" s="115"/>
      <c r="D150" s="105" t="str">
        <f>C149&amp;".1"</f>
        <v>57.1.1</v>
      </c>
      <c r="E150" s="15" t="s">
        <v>418</v>
      </c>
      <c r="F150" s="15"/>
      <c r="G150" s="15"/>
      <c r="H150" s="15"/>
      <c r="I150" s="56">
        <v>0</v>
      </c>
      <c r="J150" s="56">
        <v>0</v>
      </c>
      <c r="K150" s="56">
        <v>0</v>
      </c>
      <c r="L150" s="56">
        <v>0</v>
      </c>
      <c r="M150" s="56">
        <v>0</v>
      </c>
      <c r="N150" s="56">
        <v>0</v>
      </c>
      <c r="O150" s="56">
        <v>0</v>
      </c>
      <c r="P150" s="56">
        <v>0</v>
      </c>
      <c r="Q150" s="56">
        <v>0</v>
      </c>
      <c r="R150" s="97">
        <f aca="true" t="shared" si="35" ref="R150:R184">SUM(I150:Q150)</f>
        <v>0</v>
      </c>
      <c r="S150" s="165">
        <f ca="1" t="shared" si="34"/>
        <v>0</v>
      </c>
    </row>
    <row r="151" spans="1:19" ht="15">
      <c r="A151" s="107"/>
      <c r="C151" s="115"/>
      <c r="D151" s="105" t="str">
        <f>C149&amp;".2"</f>
        <v>57.1.2</v>
      </c>
      <c r="E151" s="15" t="s">
        <v>419</v>
      </c>
      <c r="F151" s="15"/>
      <c r="G151" s="15"/>
      <c r="H151" s="15"/>
      <c r="I151" s="56">
        <v>0</v>
      </c>
      <c r="J151" s="56">
        <v>0</v>
      </c>
      <c r="K151" s="56">
        <v>0</v>
      </c>
      <c r="L151" s="56">
        <v>0</v>
      </c>
      <c r="M151" s="56">
        <v>0</v>
      </c>
      <c r="N151" s="56">
        <v>0</v>
      </c>
      <c r="O151" s="56">
        <v>0</v>
      </c>
      <c r="P151" s="56">
        <v>0</v>
      </c>
      <c r="Q151" s="56">
        <v>0</v>
      </c>
      <c r="R151" s="97">
        <f t="shared" si="35"/>
        <v>0</v>
      </c>
      <c r="S151" s="165">
        <f ca="1" t="shared" si="34"/>
        <v>0</v>
      </c>
    </row>
    <row r="152" spans="1:19" ht="15">
      <c r="A152" s="107"/>
      <c r="C152" s="115"/>
      <c r="D152" s="105" t="str">
        <f>C149&amp;".3"</f>
        <v>57.1.3</v>
      </c>
      <c r="E152" s="301" t="s">
        <v>420</v>
      </c>
      <c r="F152" s="301"/>
      <c r="G152" s="301"/>
      <c r="H152" s="15"/>
      <c r="I152" s="56">
        <v>0</v>
      </c>
      <c r="J152" s="56">
        <v>0</v>
      </c>
      <c r="K152" s="56">
        <v>0</v>
      </c>
      <c r="L152" s="56">
        <v>0</v>
      </c>
      <c r="M152" s="56">
        <v>0</v>
      </c>
      <c r="N152" s="56">
        <v>0</v>
      </c>
      <c r="O152" s="56">
        <v>0</v>
      </c>
      <c r="P152" s="56">
        <v>0</v>
      </c>
      <c r="Q152" s="56">
        <v>0</v>
      </c>
      <c r="R152" s="97">
        <f t="shared" si="35"/>
        <v>0</v>
      </c>
      <c r="S152" s="165">
        <f ca="1" t="shared" si="34"/>
        <v>0</v>
      </c>
    </row>
    <row r="153" spans="1:19" ht="15">
      <c r="A153" s="107"/>
      <c r="C153" s="115"/>
      <c r="D153" s="105" t="str">
        <f>C149&amp;".4"</f>
        <v>57.1.4</v>
      </c>
      <c r="E153" s="301" t="s">
        <v>421</v>
      </c>
      <c r="F153" s="301"/>
      <c r="G153" s="301"/>
      <c r="H153" s="15"/>
      <c r="I153" s="56">
        <v>0</v>
      </c>
      <c r="J153" s="56">
        <v>0</v>
      </c>
      <c r="K153" s="56">
        <v>0</v>
      </c>
      <c r="L153" s="56">
        <v>0</v>
      </c>
      <c r="M153" s="56">
        <v>0</v>
      </c>
      <c r="N153" s="56">
        <v>0</v>
      </c>
      <c r="O153" s="56">
        <v>0</v>
      </c>
      <c r="P153" s="56">
        <v>0</v>
      </c>
      <c r="Q153" s="56">
        <v>0</v>
      </c>
      <c r="R153" s="97">
        <f t="shared" si="35"/>
        <v>0</v>
      </c>
      <c r="S153" s="165">
        <f ca="1" t="shared" si="34"/>
        <v>0</v>
      </c>
    </row>
    <row r="154" spans="1:19" ht="15">
      <c r="A154" s="107"/>
      <c r="C154" s="115"/>
      <c r="D154" s="105" t="str">
        <f>C149&amp;".5"</f>
        <v>57.1.5</v>
      </c>
      <c r="E154" s="301" t="s">
        <v>422</v>
      </c>
      <c r="F154" s="301"/>
      <c r="G154" s="301"/>
      <c r="H154" s="15"/>
      <c r="I154" s="56">
        <v>0</v>
      </c>
      <c r="J154" s="56">
        <v>0</v>
      </c>
      <c r="K154" s="56">
        <v>0</v>
      </c>
      <c r="L154" s="56">
        <v>0</v>
      </c>
      <c r="M154" s="56">
        <v>0</v>
      </c>
      <c r="N154" s="56">
        <v>0</v>
      </c>
      <c r="O154" s="56">
        <v>0</v>
      </c>
      <c r="P154" s="56">
        <v>0</v>
      </c>
      <c r="Q154" s="56">
        <v>0</v>
      </c>
      <c r="R154" s="97">
        <f t="shared" si="35"/>
        <v>0</v>
      </c>
      <c r="S154" s="165">
        <f ca="1" t="shared" si="34"/>
        <v>0</v>
      </c>
    </row>
    <row r="155" spans="1:19" ht="15">
      <c r="A155" s="107"/>
      <c r="C155" s="115"/>
      <c r="D155" s="105" t="str">
        <f>C149&amp;".6"</f>
        <v>57.1.6</v>
      </c>
      <c r="E155" s="15" t="s">
        <v>423</v>
      </c>
      <c r="F155" s="15"/>
      <c r="G155" s="15"/>
      <c r="H155" s="15"/>
      <c r="I155" s="56">
        <v>0</v>
      </c>
      <c r="J155" s="56">
        <v>0</v>
      </c>
      <c r="K155" s="56">
        <v>0</v>
      </c>
      <c r="L155" s="56">
        <v>0</v>
      </c>
      <c r="M155" s="56">
        <v>0</v>
      </c>
      <c r="N155" s="56">
        <v>0</v>
      </c>
      <c r="O155" s="56">
        <v>0</v>
      </c>
      <c r="P155" s="56">
        <v>0</v>
      </c>
      <c r="Q155" s="56">
        <v>0</v>
      </c>
      <c r="R155" s="97">
        <f t="shared" si="35"/>
        <v>0</v>
      </c>
      <c r="S155" s="165">
        <f ca="1" t="shared" si="34"/>
        <v>0</v>
      </c>
    </row>
    <row r="156" spans="1:19" ht="15">
      <c r="A156" s="107"/>
      <c r="C156" s="115"/>
      <c r="D156" s="105" t="str">
        <f>C149&amp;".7"</f>
        <v>57.1.7</v>
      </c>
      <c r="E156" s="15" t="s">
        <v>424</v>
      </c>
      <c r="F156" s="15"/>
      <c r="G156" s="15"/>
      <c r="H156" s="15"/>
      <c r="I156" s="56">
        <v>0</v>
      </c>
      <c r="J156" s="56">
        <v>0</v>
      </c>
      <c r="K156" s="56">
        <v>0</v>
      </c>
      <c r="L156" s="56">
        <v>0</v>
      </c>
      <c r="M156" s="56">
        <v>0</v>
      </c>
      <c r="N156" s="56">
        <v>0</v>
      </c>
      <c r="O156" s="56">
        <v>0</v>
      </c>
      <c r="P156" s="56">
        <v>0</v>
      </c>
      <c r="Q156" s="56">
        <v>0</v>
      </c>
      <c r="R156" s="97">
        <f t="shared" si="35"/>
        <v>0</v>
      </c>
      <c r="S156" s="165">
        <f ca="1" t="shared" si="34"/>
        <v>0</v>
      </c>
    </row>
    <row r="157" spans="1:19" ht="15">
      <c r="A157" s="107"/>
      <c r="C157" s="115"/>
      <c r="D157" s="105" t="str">
        <f>C149&amp;".8"</f>
        <v>57.1.8</v>
      </c>
      <c r="E157" s="15" t="s">
        <v>425</v>
      </c>
      <c r="F157" s="15"/>
      <c r="G157" s="15"/>
      <c r="H157" s="15"/>
      <c r="I157" s="56">
        <v>0</v>
      </c>
      <c r="J157" s="56">
        <v>0</v>
      </c>
      <c r="K157" s="56">
        <v>0</v>
      </c>
      <c r="L157" s="56">
        <v>0</v>
      </c>
      <c r="M157" s="56">
        <v>0</v>
      </c>
      <c r="N157" s="56">
        <v>0</v>
      </c>
      <c r="O157" s="56">
        <v>0</v>
      </c>
      <c r="P157" s="56">
        <v>0</v>
      </c>
      <c r="Q157" s="56">
        <v>0</v>
      </c>
      <c r="R157" s="97">
        <f t="shared" si="35"/>
        <v>0</v>
      </c>
      <c r="S157" s="165">
        <f ca="1" t="shared" si="34"/>
        <v>0</v>
      </c>
    </row>
    <row r="158" spans="1:19" ht="15">
      <c r="A158" s="107"/>
      <c r="C158" s="115"/>
      <c r="D158" s="105" t="str">
        <f>C149&amp;".9"</f>
        <v>57.1.9</v>
      </c>
      <c r="E158" s="15" t="s">
        <v>426</v>
      </c>
      <c r="F158" s="15"/>
      <c r="G158" s="15"/>
      <c r="H158" s="15"/>
      <c r="I158" s="56">
        <v>0</v>
      </c>
      <c r="J158" s="56">
        <v>0</v>
      </c>
      <c r="K158" s="56">
        <v>0</v>
      </c>
      <c r="L158" s="56">
        <v>0</v>
      </c>
      <c r="M158" s="56">
        <v>0</v>
      </c>
      <c r="N158" s="56">
        <v>0</v>
      </c>
      <c r="O158" s="56">
        <v>0</v>
      </c>
      <c r="P158" s="56">
        <v>0</v>
      </c>
      <c r="Q158" s="56">
        <v>0</v>
      </c>
      <c r="R158" s="97">
        <f t="shared" si="35"/>
        <v>0</v>
      </c>
      <c r="S158" s="165">
        <f ca="1" t="shared" si="34"/>
        <v>0</v>
      </c>
    </row>
    <row r="159" spans="1:19" ht="15">
      <c r="A159" s="107"/>
      <c r="C159" s="115"/>
      <c r="D159" s="109" t="str">
        <f>C149&amp;".10"</f>
        <v>57.1.10</v>
      </c>
      <c r="E159" s="15" t="s">
        <v>427</v>
      </c>
      <c r="F159" s="15"/>
      <c r="G159" s="15"/>
      <c r="H159" s="15"/>
      <c r="I159" s="56">
        <v>0</v>
      </c>
      <c r="J159" s="56">
        <v>0</v>
      </c>
      <c r="K159" s="56">
        <v>0</v>
      </c>
      <c r="L159" s="56">
        <v>0</v>
      </c>
      <c r="M159" s="56">
        <v>0</v>
      </c>
      <c r="N159" s="56">
        <v>0</v>
      </c>
      <c r="O159" s="56">
        <v>0</v>
      </c>
      <c r="P159" s="56">
        <v>0</v>
      </c>
      <c r="Q159" s="56">
        <v>0</v>
      </c>
      <c r="R159" s="97">
        <f t="shared" si="35"/>
        <v>0</v>
      </c>
      <c r="S159" s="165">
        <f ca="1" t="shared" si="34"/>
        <v>0</v>
      </c>
    </row>
    <row r="160" spans="1:19" ht="15">
      <c r="A160" s="107"/>
      <c r="B160" s="30" t="s">
        <v>416</v>
      </c>
      <c r="C160" s="372">
        <f>C149+0.1</f>
        <v>57.2</v>
      </c>
      <c r="D160" s="14" t="s">
        <v>428</v>
      </c>
      <c r="E160" s="14"/>
      <c r="F160" s="22"/>
      <c r="G160" s="22"/>
      <c r="H160" s="22"/>
      <c r="I160" s="60">
        <f>SUM(I161:I162)</f>
        <v>0</v>
      </c>
      <c r="J160" s="60">
        <f aca="true" t="shared" si="36" ref="J160:R160">SUM(J161:J162)</f>
        <v>0</v>
      </c>
      <c r="K160" s="60">
        <f t="shared" si="36"/>
        <v>0</v>
      </c>
      <c r="L160" s="60">
        <f t="shared" si="36"/>
        <v>0</v>
      </c>
      <c r="M160" s="60">
        <f t="shared" si="36"/>
        <v>0</v>
      </c>
      <c r="N160" s="60">
        <f t="shared" si="36"/>
        <v>0</v>
      </c>
      <c r="O160" s="60">
        <f t="shared" si="36"/>
        <v>0</v>
      </c>
      <c r="P160" s="60">
        <f t="shared" si="36"/>
        <v>0</v>
      </c>
      <c r="Q160" s="60">
        <f t="shared" si="36"/>
        <v>0</v>
      </c>
      <c r="R160" s="60">
        <f t="shared" si="36"/>
        <v>0</v>
      </c>
      <c r="S160" s="165">
        <f ca="1" t="shared" si="34"/>
        <v>0</v>
      </c>
    </row>
    <row r="161" spans="1:19" ht="15">
      <c r="A161" s="107"/>
      <c r="C161" s="115"/>
      <c r="D161" s="105" t="str">
        <f>C160&amp;".1"</f>
        <v>57.2.1</v>
      </c>
      <c r="E161" s="15" t="s">
        <v>429</v>
      </c>
      <c r="F161" s="15"/>
      <c r="G161" s="15"/>
      <c r="H161" s="15"/>
      <c r="I161" s="56">
        <v>0</v>
      </c>
      <c r="J161" s="56">
        <v>0</v>
      </c>
      <c r="K161" s="56">
        <v>0</v>
      </c>
      <c r="L161" s="56">
        <v>0</v>
      </c>
      <c r="M161" s="56">
        <v>0</v>
      </c>
      <c r="N161" s="56">
        <v>0</v>
      </c>
      <c r="O161" s="56">
        <v>0</v>
      </c>
      <c r="P161" s="56">
        <v>0</v>
      </c>
      <c r="Q161" s="56">
        <v>0</v>
      </c>
      <c r="R161" s="97">
        <f t="shared" si="35"/>
        <v>0</v>
      </c>
      <c r="S161" s="165">
        <f ca="1" t="shared" si="34"/>
        <v>0</v>
      </c>
    </row>
    <row r="162" spans="1:19" ht="15">
      <c r="A162" s="107"/>
      <c r="C162" s="115"/>
      <c r="D162" s="105" t="str">
        <f>C160&amp;".2"</f>
        <v>57.2.2</v>
      </c>
      <c r="E162" s="15" t="s">
        <v>430</v>
      </c>
      <c r="F162" s="15"/>
      <c r="G162" s="15"/>
      <c r="H162" s="15"/>
      <c r="I162" s="56">
        <v>0</v>
      </c>
      <c r="J162" s="56">
        <v>0</v>
      </c>
      <c r="K162" s="56">
        <v>0</v>
      </c>
      <c r="L162" s="56">
        <v>0</v>
      </c>
      <c r="M162" s="56">
        <v>0</v>
      </c>
      <c r="N162" s="56">
        <v>0</v>
      </c>
      <c r="O162" s="56">
        <v>0</v>
      </c>
      <c r="P162" s="56">
        <v>0</v>
      </c>
      <c r="Q162" s="56">
        <v>0</v>
      </c>
      <c r="R162" s="97">
        <f t="shared" si="35"/>
        <v>0</v>
      </c>
      <c r="S162" s="165">
        <f ca="1" t="shared" si="34"/>
        <v>0</v>
      </c>
    </row>
    <row r="163" spans="1:19" ht="15">
      <c r="A163" s="106"/>
      <c r="B163" s="30" t="s">
        <v>416</v>
      </c>
      <c r="C163" s="372">
        <f>C160+0.1</f>
        <v>57.300000000000004</v>
      </c>
      <c r="D163" s="14" t="s">
        <v>431</v>
      </c>
      <c r="E163" s="14"/>
      <c r="F163" s="22"/>
      <c r="G163" s="22"/>
      <c r="H163" s="22"/>
      <c r="I163" s="60">
        <v>0</v>
      </c>
      <c r="J163" s="60">
        <v>0</v>
      </c>
      <c r="K163" s="60">
        <v>0</v>
      </c>
      <c r="L163" s="60">
        <v>0</v>
      </c>
      <c r="M163" s="60">
        <v>0</v>
      </c>
      <c r="N163" s="60">
        <v>0</v>
      </c>
      <c r="O163" s="60">
        <v>0</v>
      </c>
      <c r="P163" s="60">
        <v>0</v>
      </c>
      <c r="Q163" s="60">
        <v>0</v>
      </c>
      <c r="R163" s="49">
        <f t="shared" si="35"/>
        <v>0</v>
      </c>
      <c r="S163" s="165">
        <f ca="1" t="shared" si="34"/>
        <v>0</v>
      </c>
    </row>
    <row r="164" spans="1:19" ht="15">
      <c r="A164" s="106"/>
      <c r="B164" s="30" t="s">
        <v>416</v>
      </c>
      <c r="C164" s="372">
        <f>C163+0.1</f>
        <v>57.400000000000006</v>
      </c>
      <c r="D164" s="14" t="s">
        <v>432</v>
      </c>
      <c r="E164" s="14"/>
      <c r="F164" s="22"/>
      <c r="G164" s="22"/>
      <c r="H164" s="22"/>
      <c r="I164" s="60">
        <v>0</v>
      </c>
      <c r="J164" s="60">
        <v>0</v>
      </c>
      <c r="K164" s="60">
        <v>0</v>
      </c>
      <c r="L164" s="60">
        <v>0</v>
      </c>
      <c r="M164" s="60">
        <v>0</v>
      </c>
      <c r="N164" s="60">
        <v>0</v>
      </c>
      <c r="O164" s="60">
        <v>0</v>
      </c>
      <c r="P164" s="60">
        <v>0</v>
      </c>
      <c r="Q164" s="60">
        <v>0</v>
      </c>
      <c r="R164" s="49">
        <f t="shared" si="35"/>
        <v>0</v>
      </c>
      <c r="S164" s="165">
        <f ca="1" t="shared" si="34"/>
        <v>0</v>
      </c>
    </row>
    <row r="165" spans="1:19" ht="15">
      <c r="A165" s="106"/>
      <c r="B165" s="30" t="s">
        <v>416</v>
      </c>
      <c r="C165" s="372">
        <f>C164+0.1</f>
        <v>57.50000000000001</v>
      </c>
      <c r="D165" s="14" t="s">
        <v>433</v>
      </c>
      <c r="E165" s="14"/>
      <c r="F165" s="22"/>
      <c r="G165" s="22"/>
      <c r="H165" s="22"/>
      <c r="I165" s="60">
        <v>0</v>
      </c>
      <c r="J165" s="60">
        <v>0</v>
      </c>
      <c r="K165" s="60">
        <v>0</v>
      </c>
      <c r="L165" s="60">
        <v>0</v>
      </c>
      <c r="M165" s="60">
        <v>0</v>
      </c>
      <c r="N165" s="60">
        <v>0</v>
      </c>
      <c r="O165" s="60">
        <v>0</v>
      </c>
      <c r="P165" s="60">
        <v>0</v>
      </c>
      <c r="Q165" s="60">
        <v>0</v>
      </c>
      <c r="R165" s="49">
        <f t="shared" si="35"/>
        <v>0</v>
      </c>
      <c r="S165" s="165">
        <f ca="1" t="shared" si="34"/>
        <v>0</v>
      </c>
    </row>
    <row r="166" spans="1:19" ht="15">
      <c r="A166" s="106"/>
      <c r="B166" s="30" t="s">
        <v>416</v>
      </c>
      <c r="C166" s="372">
        <f>C165+0.1</f>
        <v>57.60000000000001</v>
      </c>
      <c r="D166" s="14" t="s">
        <v>434</v>
      </c>
      <c r="E166" s="14"/>
      <c r="F166" s="22"/>
      <c r="G166" s="22"/>
      <c r="H166" s="22"/>
      <c r="I166" s="60">
        <v>0</v>
      </c>
      <c r="J166" s="60">
        <v>0</v>
      </c>
      <c r="K166" s="60">
        <v>0</v>
      </c>
      <c r="L166" s="60">
        <v>0</v>
      </c>
      <c r="M166" s="60">
        <v>0</v>
      </c>
      <c r="N166" s="60">
        <v>0</v>
      </c>
      <c r="O166" s="60">
        <v>0</v>
      </c>
      <c r="P166" s="60">
        <v>0</v>
      </c>
      <c r="Q166" s="60">
        <v>0</v>
      </c>
      <c r="R166" s="49">
        <f t="shared" si="35"/>
        <v>0</v>
      </c>
      <c r="S166" s="165">
        <f ca="1" t="shared" si="34"/>
        <v>0</v>
      </c>
    </row>
    <row r="167" spans="1:19" ht="15">
      <c r="A167" s="106"/>
      <c r="B167" s="30" t="s">
        <v>416</v>
      </c>
      <c r="C167" s="372">
        <f aca="true" t="shared" si="37" ref="C167:C168">C166+0.1</f>
        <v>57.70000000000001</v>
      </c>
      <c r="D167" s="14" t="s">
        <v>435</v>
      </c>
      <c r="E167" s="14"/>
      <c r="F167" s="22"/>
      <c r="G167" s="22"/>
      <c r="H167" s="22"/>
      <c r="I167" s="60">
        <v>0</v>
      </c>
      <c r="J167" s="60">
        <v>0</v>
      </c>
      <c r="K167" s="60">
        <v>0</v>
      </c>
      <c r="L167" s="60">
        <v>0</v>
      </c>
      <c r="M167" s="60">
        <v>0</v>
      </c>
      <c r="N167" s="60">
        <v>0</v>
      </c>
      <c r="O167" s="60">
        <v>0</v>
      </c>
      <c r="P167" s="60">
        <v>0</v>
      </c>
      <c r="Q167" s="60">
        <v>0</v>
      </c>
      <c r="R167" s="49">
        <f t="shared" si="35"/>
        <v>0</v>
      </c>
      <c r="S167" s="165">
        <f ca="1" t="shared" si="34"/>
        <v>0</v>
      </c>
    </row>
    <row r="168" spans="1:19" ht="15">
      <c r="A168" s="106"/>
      <c r="B168" s="30" t="s">
        <v>416</v>
      </c>
      <c r="C168" s="372">
        <f t="shared" si="37"/>
        <v>57.80000000000001</v>
      </c>
      <c r="D168" s="14" t="s">
        <v>436</v>
      </c>
      <c r="E168" s="14"/>
      <c r="F168" s="22"/>
      <c r="G168" s="22"/>
      <c r="H168" s="22"/>
      <c r="I168" s="60">
        <v>0</v>
      </c>
      <c r="J168" s="60">
        <v>0</v>
      </c>
      <c r="K168" s="60">
        <v>0</v>
      </c>
      <c r="L168" s="60">
        <v>0</v>
      </c>
      <c r="M168" s="60">
        <v>0</v>
      </c>
      <c r="N168" s="60">
        <v>0</v>
      </c>
      <c r="O168" s="60">
        <v>0</v>
      </c>
      <c r="P168" s="60">
        <v>0</v>
      </c>
      <c r="Q168" s="60">
        <v>0</v>
      </c>
      <c r="R168" s="49">
        <f t="shared" si="35"/>
        <v>0</v>
      </c>
      <c r="S168" s="165">
        <f ca="1" t="shared" si="34"/>
        <v>0</v>
      </c>
    </row>
    <row r="169" spans="1:19" ht="15">
      <c r="A169" s="106"/>
      <c r="B169" s="30" t="s">
        <v>416</v>
      </c>
      <c r="C169" s="395" t="str">
        <f>($C148)&amp;".9"</f>
        <v>57.9</v>
      </c>
      <c r="D169" s="14" t="s">
        <v>437</v>
      </c>
      <c r="E169" s="14"/>
      <c r="F169" s="22"/>
      <c r="G169" s="22"/>
      <c r="H169" s="22"/>
      <c r="I169" s="60">
        <v>0</v>
      </c>
      <c r="J169" s="60">
        <v>0</v>
      </c>
      <c r="K169" s="60">
        <v>0</v>
      </c>
      <c r="L169" s="60">
        <v>0</v>
      </c>
      <c r="M169" s="60">
        <v>0</v>
      </c>
      <c r="N169" s="60">
        <v>0</v>
      </c>
      <c r="O169" s="60">
        <v>0</v>
      </c>
      <c r="P169" s="60">
        <v>0</v>
      </c>
      <c r="Q169" s="60">
        <v>0</v>
      </c>
      <c r="R169" s="49">
        <f t="shared" si="35"/>
        <v>0</v>
      </c>
      <c r="S169" s="165">
        <f ca="1" t="shared" si="34"/>
        <v>0</v>
      </c>
    </row>
    <row r="170" spans="1:19" ht="15">
      <c r="A170" s="106"/>
      <c r="B170" s="30" t="s">
        <v>416</v>
      </c>
      <c r="C170" s="389">
        <v>57.1</v>
      </c>
      <c r="D170" s="14" t="s">
        <v>438</v>
      </c>
      <c r="E170" s="14"/>
      <c r="F170" s="22"/>
      <c r="G170" s="22"/>
      <c r="H170" s="22"/>
      <c r="I170" s="60">
        <v>0</v>
      </c>
      <c r="J170" s="60">
        <v>0</v>
      </c>
      <c r="K170" s="60">
        <v>0</v>
      </c>
      <c r="L170" s="60">
        <v>0</v>
      </c>
      <c r="M170" s="60">
        <v>0</v>
      </c>
      <c r="N170" s="60">
        <v>0</v>
      </c>
      <c r="O170" s="60">
        <v>0</v>
      </c>
      <c r="P170" s="60">
        <v>0</v>
      </c>
      <c r="Q170" s="60">
        <v>0</v>
      </c>
      <c r="R170" s="49">
        <f t="shared" si="35"/>
        <v>0</v>
      </c>
      <c r="S170" s="165">
        <f ca="1" t="shared" si="34"/>
        <v>0</v>
      </c>
    </row>
    <row r="171" spans="1:19" ht="15">
      <c r="A171" s="106"/>
      <c r="B171" s="30" t="s">
        <v>416</v>
      </c>
      <c r="C171" s="389">
        <f>C170+0.01</f>
        <v>57.11</v>
      </c>
      <c r="D171" s="14" t="s">
        <v>439</v>
      </c>
      <c r="E171" s="14"/>
      <c r="F171" s="22"/>
      <c r="G171" s="22"/>
      <c r="H171" s="22"/>
      <c r="I171" s="60">
        <v>0</v>
      </c>
      <c r="J171" s="60">
        <v>0</v>
      </c>
      <c r="K171" s="60">
        <v>0</v>
      </c>
      <c r="L171" s="60">
        <v>0</v>
      </c>
      <c r="M171" s="60">
        <v>0</v>
      </c>
      <c r="N171" s="60">
        <v>0</v>
      </c>
      <c r="O171" s="60">
        <v>0</v>
      </c>
      <c r="P171" s="60">
        <v>0</v>
      </c>
      <c r="Q171" s="60">
        <v>0</v>
      </c>
      <c r="R171" s="49">
        <f t="shared" si="35"/>
        <v>0</v>
      </c>
      <c r="S171" s="165">
        <f ca="1" t="shared" si="34"/>
        <v>0</v>
      </c>
    </row>
    <row r="172" spans="1:19" ht="15">
      <c r="A172" s="106"/>
      <c r="B172" s="30" t="s">
        <v>416</v>
      </c>
      <c r="C172" s="389">
        <f>C171+0.01</f>
        <v>57.12</v>
      </c>
      <c r="D172" s="14" t="s">
        <v>440</v>
      </c>
      <c r="E172" s="14"/>
      <c r="F172" s="22"/>
      <c r="G172" s="22"/>
      <c r="H172" s="22"/>
      <c r="I172" s="60">
        <v>0</v>
      </c>
      <c r="J172" s="60">
        <v>0</v>
      </c>
      <c r="K172" s="60">
        <v>0</v>
      </c>
      <c r="L172" s="60">
        <v>0</v>
      </c>
      <c r="M172" s="60">
        <v>0</v>
      </c>
      <c r="N172" s="60">
        <v>0</v>
      </c>
      <c r="O172" s="60">
        <v>0</v>
      </c>
      <c r="P172" s="60">
        <v>0</v>
      </c>
      <c r="Q172" s="60">
        <v>0</v>
      </c>
      <c r="R172" s="49">
        <f t="shared" si="35"/>
        <v>0</v>
      </c>
      <c r="S172" s="165">
        <f ca="1" t="shared" si="34"/>
        <v>0</v>
      </c>
    </row>
    <row r="173" spans="1:19" ht="15">
      <c r="A173" s="106"/>
      <c r="B173" s="30" t="s">
        <v>416</v>
      </c>
      <c r="C173" s="389">
        <f>C172+0.01</f>
        <v>57.129999999999995</v>
      </c>
      <c r="D173" s="14" t="s">
        <v>441</v>
      </c>
      <c r="E173" s="14"/>
      <c r="F173" s="22"/>
      <c r="G173" s="22"/>
      <c r="H173" s="22"/>
      <c r="I173" s="60">
        <v>0</v>
      </c>
      <c r="J173" s="60">
        <v>0</v>
      </c>
      <c r="K173" s="60">
        <v>0</v>
      </c>
      <c r="L173" s="60">
        <v>0</v>
      </c>
      <c r="M173" s="60">
        <v>0</v>
      </c>
      <c r="N173" s="60">
        <v>0</v>
      </c>
      <c r="O173" s="60">
        <v>0</v>
      </c>
      <c r="P173" s="60">
        <v>0</v>
      </c>
      <c r="Q173" s="60">
        <v>0</v>
      </c>
      <c r="R173" s="49">
        <f t="shared" si="35"/>
        <v>0</v>
      </c>
      <c r="S173" s="165">
        <f ca="1" t="shared" si="34"/>
        <v>0</v>
      </c>
    </row>
    <row r="174" spans="1:19" ht="15">
      <c r="A174" s="106"/>
      <c r="B174" s="30" t="s">
        <v>416</v>
      </c>
      <c r="C174" s="389">
        <f aca="true" t="shared" si="38" ref="C174:C177">C173+0.01</f>
        <v>57.13999999999999</v>
      </c>
      <c r="D174" s="14" t="s">
        <v>442</v>
      </c>
      <c r="E174" s="14"/>
      <c r="F174" s="22"/>
      <c r="G174" s="22"/>
      <c r="H174" s="22"/>
      <c r="I174" s="60">
        <v>0</v>
      </c>
      <c r="J174" s="60">
        <v>0</v>
      </c>
      <c r="K174" s="60">
        <v>0</v>
      </c>
      <c r="L174" s="60">
        <v>0</v>
      </c>
      <c r="M174" s="60">
        <v>0</v>
      </c>
      <c r="N174" s="60">
        <v>0</v>
      </c>
      <c r="O174" s="60">
        <v>0</v>
      </c>
      <c r="P174" s="60">
        <v>0</v>
      </c>
      <c r="Q174" s="60">
        <v>0</v>
      </c>
      <c r="R174" s="49">
        <f t="shared" si="35"/>
        <v>0</v>
      </c>
      <c r="S174" s="165">
        <f ca="1" t="shared" si="34"/>
        <v>0</v>
      </c>
    </row>
    <row r="175" spans="1:19" ht="15">
      <c r="A175" s="106"/>
      <c r="B175" s="30" t="s">
        <v>416</v>
      </c>
      <c r="C175" s="389">
        <f t="shared" si="38"/>
        <v>57.14999999999999</v>
      </c>
      <c r="D175" s="14" t="s">
        <v>443</v>
      </c>
      <c r="E175" s="14"/>
      <c r="F175" s="22"/>
      <c r="G175" s="22"/>
      <c r="H175" s="22"/>
      <c r="I175" s="60">
        <v>0</v>
      </c>
      <c r="J175" s="60">
        <v>0</v>
      </c>
      <c r="K175" s="60">
        <v>0</v>
      </c>
      <c r="L175" s="60">
        <v>0</v>
      </c>
      <c r="M175" s="60">
        <v>0</v>
      </c>
      <c r="N175" s="60">
        <v>0</v>
      </c>
      <c r="O175" s="60">
        <v>0</v>
      </c>
      <c r="P175" s="60">
        <v>0</v>
      </c>
      <c r="Q175" s="60">
        <v>0</v>
      </c>
      <c r="R175" s="49">
        <f t="shared" si="35"/>
        <v>0</v>
      </c>
      <c r="S175" s="165">
        <f ca="1" t="shared" si="34"/>
        <v>0</v>
      </c>
    </row>
    <row r="176" spans="1:19" ht="15">
      <c r="A176" s="106"/>
      <c r="B176" s="30" t="s">
        <v>416</v>
      </c>
      <c r="C176" s="389">
        <f t="shared" si="38"/>
        <v>57.15999999999999</v>
      </c>
      <c r="D176" s="14" t="s">
        <v>444</v>
      </c>
      <c r="E176" s="14"/>
      <c r="F176" s="22"/>
      <c r="G176" s="22"/>
      <c r="H176" s="22"/>
      <c r="I176" s="60">
        <v>0</v>
      </c>
      <c r="J176" s="60">
        <v>0</v>
      </c>
      <c r="K176" s="60">
        <v>0</v>
      </c>
      <c r="L176" s="60">
        <v>0</v>
      </c>
      <c r="M176" s="60">
        <v>0</v>
      </c>
      <c r="N176" s="60">
        <v>0</v>
      </c>
      <c r="O176" s="60">
        <v>0</v>
      </c>
      <c r="P176" s="60">
        <v>0</v>
      </c>
      <c r="Q176" s="60">
        <v>0</v>
      </c>
      <c r="R176" s="49">
        <f t="shared" si="35"/>
        <v>0</v>
      </c>
      <c r="S176" s="165">
        <f ca="1" t="shared" si="34"/>
        <v>0</v>
      </c>
    </row>
    <row r="177" spans="1:19" ht="15">
      <c r="A177" s="106"/>
      <c r="B177" s="30" t="s">
        <v>416</v>
      </c>
      <c r="C177" s="389">
        <f t="shared" si="38"/>
        <v>57.16999999999999</v>
      </c>
      <c r="D177" s="14" t="s">
        <v>445</v>
      </c>
      <c r="E177" s="14"/>
      <c r="F177" s="22"/>
      <c r="G177" s="22"/>
      <c r="H177" s="22"/>
      <c r="I177" s="60">
        <v>0</v>
      </c>
      <c r="J177" s="60">
        <v>0</v>
      </c>
      <c r="K177" s="60">
        <v>0</v>
      </c>
      <c r="L177" s="60">
        <v>0</v>
      </c>
      <c r="M177" s="60">
        <v>0</v>
      </c>
      <c r="N177" s="60">
        <v>0</v>
      </c>
      <c r="O177" s="60">
        <v>0</v>
      </c>
      <c r="P177" s="60">
        <v>0</v>
      </c>
      <c r="Q177" s="60">
        <v>0</v>
      </c>
      <c r="R177" s="49">
        <f t="shared" si="35"/>
        <v>0</v>
      </c>
      <c r="S177" s="165">
        <f ca="1" t="shared" si="34"/>
        <v>0</v>
      </c>
    </row>
    <row r="178" spans="1:19" ht="15">
      <c r="A178" s="106"/>
      <c r="B178" s="30" t="s">
        <v>416</v>
      </c>
      <c r="C178" s="389">
        <f>C177+0.01</f>
        <v>57.179999999999986</v>
      </c>
      <c r="D178" s="14" t="s">
        <v>446</v>
      </c>
      <c r="E178" s="14"/>
      <c r="F178" s="22"/>
      <c r="G178" s="22"/>
      <c r="H178" s="22"/>
      <c r="I178" s="60">
        <v>0</v>
      </c>
      <c r="J178" s="60">
        <v>0</v>
      </c>
      <c r="K178" s="60">
        <v>0</v>
      </c>
      <c r="L178" s="60">
        <v>0</v>
      </c>
      <c r="M178" s="60">
        <v>0</v>
      </c>
      <c r="N178" s="60">
        <v>0</v>
      </c>
      <c r="O178" s="60">
        <v>0</v>
      </c>
      <c r="P178" s="60">
        <v>0</v>
      </c>
      <c r="Q178" s="60">
        <v>0</v>
      </c>
      <c r="R178" s="49">
        <f t="shared" si="35"/>
        <v>0</v>
      </c>
      <c r="S178" s="165">
        <f ca="1" t="shared" si="34"/>
        <v>0</v>
      </c>
    </row>
    <row r="179" spans="1:19" ht="15">
      <c r="A179" s="106"/>
      <c r="B179" s="30" t="s">
        <v>416</v>
      </c>
      <c r="C179" s="389">
        <f>C178+0.01</f>
        <v>57.18999999999998</v>
      </c>
      <c r="D179" s="14" t="s">
        <v>447</v>
      </c>
      <c r="E179" s="14"/>
      <c r="F179" s="22"/>
      <c r="G179" s="22"/>
      <c r="H179" s="22"/>
      <c r="I179" s="60">
        <v>0</v>
      </c>
      <c r="J179" s="60">
        <v>0</v>
      </c>
      <c r="K179" s="60">
        <v>0</v>
      </c>
      <c r="L179" s="60">
        <v>0</v>
      </c>
      <c r="M179" s="60">
        <v>0</v>
      </c>
      <c r="N179" s="60">
        <v>0</v>
      </c>
      <c r="O179" s="60">
        <v>0</v>
      </c>
      <c r="P179" s="60">
        <v>0</v>
      </c>
      <c r="Q179" s="60">
        <v>0</v>
      </c>
      <c r="R179" s="49">
        <f t="shared" si="35"/>
        <v>0</v>
      </c>
      <c r="S179" s="165">
        <f ca="1" t="shared" si="34"/>
        <v>0</v>
      </c>
    </row>
    <row r="180" spans="1:19" ht="15">
      <c r="A180" s="106"/>
      <c r="B180" s="30" t="s">
        <v>416</v>
      </c>
      <c r="C180" s="389">
        <f>C179+0.01</f>
        <v>57.19999999999998</v>
      </c>
      <c r="D180" s="14" t="s">
        <v>448</v>
      </c>
      <c r="E180" s="14"/>
      <c r="F180" s="22"/>
      <c r="G180" s="22"/>
      <c r="H180" s="22"/>
      <c r="I180" s="60">
        <v>0</v>
      </c>
      <c r="J180" s="60">
        <v>0</v>
      </c>
      <c r="K180" s="60">
        <v>0</v>
      </c>
      <c r="L180" s="60">
        <v>0</v>
      </c>
      <c r="M180" s="60">
        <v>0</v>
      </c>
      <c r="N180" s="60">
        <v>0</v>
      </c>
      <c r="O180" s="60">
        <v>0</v>
      </c>
      <c r="P180" s="60">
        <v>0</v>
      </c>
      <c r="Q180" s="60">
        <v>0</v>
      </c>
      <c r="R180" s="49">
        <f t="shared" si="35"/>
        <v>0</v>
      </c>
      <c r="S180" s="165">
        <f ca="1" t="shared" si="34"/>
        <v>0</v>
      </c>
    </row>
    <row r="181" spans="1:19" ht="15">
      <c r="A181" s="106"/>
      <c r="B181" s="30" t="s">
        <v>416</v>
      </c>
      <c r="C181" s="389">
        <f aca="true" t="shared" si="39" ref="C181:C187">C180+0.01</f>
        <v>57.20999999999998</v>
      </c>
      <c r="D181" s="14" t="s">
        <v>449</v>
      </c>
      <c r="E181" s="14"/>
      <c r="F181" s="22"/>
      <c r="G181" s="22"/>
      <c r="H181" s="22"/>
      <c r="I181" s="60">
        <v>0</v>
      </c>
      <c r="J181" s="60">
        <v>0</v>
      </c>
      <c r="K181" s="60">
        <v>0</v>
      </c>
      <c r="L181" s="60">
        <v>0</v>
      </c>
      <c r="M181" s="60">
        <v>0</v>
      </c>
      <c r="N181" s="60">
        <v>0</v>
      </c>
      <c r="O181" s="60">
        <v>0</v>
      </c>
      <c r="P181" s="60">
        <v>0</v>
      </c>
      <c r="Q181" s="60">
        <v>0</v>
      </c>
      <c r="R181" s="49">
        <f t="shared" si="35"/>
        <v>0</v>
      </c>
      <c r="S181" s="165">
        <f ca="1" t="shared" si="34"/>
        <v>0</v>
      </c>
    </row>
    <row r="182" spans="1:19" ht="15">
      <c r="A182" s="106"/>
      <c r="B182" s="30" t="s">
        <v>416</v>
      </c>
      <c r="C182" s="389">
        <f t="shared" si="39"/>
        <v>57.21999999999998</v>
      </c>
      <c r="D182" s="14" t="s">
        <v>450</v>
      </c>
      <c r="E182" s="14"/>
      <c r="F182" s="22"/>
      <c r="G182" s="22"/>
      <c r="H182" s="22"/>
      <c r="I182" s="60">
        <v>0</v>
      </c>
      <c r="J182" s="60">
        <v>0</v>
      </c>
      <c r="K182" s="60">
        <v>0</v>
      </c>
      <c r="L182" s="60">
        <v>0</v>
      </c>
      <c r="M182" s="60">
        <v>0</v>
      </c>
      <c r="N182" s="60">
        <v>0</v>
      </c>
      <c r="O182" s="60">
        <v>0</v>
      </c>
      <c r="P182" s="60">
        <v>0</v>
      </c>
      <c r="Q182" s="60">
        <v>0</v>
      </c>
      <c r="R182" s="49">
        <f t="shared" si="35"/>
        <v>0</v>
      </c>
      <c r="S182" s="165">
        <f ca="1" t="shared" si="34"/>
        <v>0</v>
      </c>
    </row>
    <row r="183" spans="1:19" ht="15">
      <c r="A183" s="106"/>
      <c r="B183" s="30" t="s">
        <v>416</v>
      </c>
      <c r="C183" s="389">
        <f t="shared" si="39"/>
        <v>57.229999999999976</v>
      </c>
      <c r="D183" s="14" t="s">
        <v>451</v>
      </c>
      <c r="E183" s="14"/>
      <c r="F183" s="22"/>
      <c r="G183" s="22"/>
      <c r="H183" s="22"/>
      <c r="I183" s="60">
        <v>0</v>
      </c>
      <c r="J183" s="60">
        <v>0</v>
      </c>
      <c r="K183" s="60">
        <v>0</v>
      </c>
      <c r="L183" s="60">
        <v>0</v>
      </c>
      <c r="M183" s="60">
        <v>0</v>
      </c>
      <c r="N183" s="60">
        <v>0</v>
      </c>
      <c r="O183" s="60">
        <v>0</v>
      </c>
      <c r="P183" s="60">
        <v>0</v>
      </c>
      <c r="Q183" s="60">
        <v>0</v>
      </c>
      <c r="R183" s="49">
        <f t="shared" si="35"/>
        <v>0</v>
      </c>
      <c r="S183" s="165">
        <f ca="1" t="shared" si="34"/>
        <v>0</v>
      </c>
    </row>
    <row r="184" spans="1:19" ht="15">
      <c r="A184" s="106"/>
      <c r="B184" s="30" t="s">
        <v>416</v>
      </c>
      <c r="C184" s="389">
        <f t="shared" si="39"/>
        <v>57.239999999999974</v>
      </c>
      <c r="D184" s="14" t="s">
        <v>452</v>
      </c>
      <c r="E184" s="14"/>
      <c r="F184" s="22"/>
      <c r="G184" s="22"/>
      <c r="H184" s="22"/>
      <c r="I184" s="60">
        <v>0</v>
      </c>
      <c r="J184" s="60">
        <v>0</v>
      </c>
      <c r="K184" s="60">
        <v>0</v>
      </c>
      <c r="L184" s="60">
        <v>0</v>
      </c>
      <c r="M184" s="60">
        <v>0</v>
      </c>
      <c r="N184" s="60">
        <v>0</v>
      </c>
      <c r="O184" s="60">
        <v>0</v>
      </c>
      <c r="P184" s="60">
        <v>0</v>
      </c>
      <c r="Q184" s="60">
        <v>0</v>
      </c>
      <c r="R184" s="49">
        <f t="shared" si="35"/>
        <v>0</v>
      </c>
      <c r="S184" s="165">
        <f ca="1" t="shared" si="34"/>
        <v>0</v>
      </c>
    </row>
    <row r="185" spans="1:19" ht="15">
      <c r="A185" s="106"/>
      <c r="B185" s="30" t="s">
        <v>416</v>
      </c>
      <c r="C185" s="389">
        <f t="shared" si="39"/>
        <v>57.24999999999997</v>
      </c>
      <c r="D185" s="14" t="s">
        <v>453</v>
      </c>
      <c r="E185" s="14"/>
      <c r="F185" s="22"/>
      <c r="G185" s="22"/>
      <c r="H185" s="22"/>
      <c r="I185" s="60">
        <v>0</v>
      </c>
      <c r="J185" s="60">
        <v>0</v>
      </c>
      <c r="K185" s="60">
        <v>0</v>
      </c>
      <c r="L185" s="60">
        <v>0</v>
      </c>
      <c r="M185" s="60">
        <v>0</v>
      </c>
      <c r="N185" s="60">
        <v>0</v>
      </c>
      <c r="O185" s="60">
        <v>0</v>
      </c>
      <c r="P185" s="60">
        <v>0</v>
      </c>
      <c r="Q185" s="60">
        <v>0</v>
      </c>
      <c r="R185" s="60">
        <v>0</v>
      </c>
      <c r="S185" s="165">
        <f ca="1" t="shared" si="34"/>
        <v>0</v>
      </c>
    </row>
    <row r="186" spans="1:19" ht="15">
      <c r="A186" s="106"/>
      <c r="B186" s="30" t="s">
        <v>416</v>
      </c>
      <c r="C186" s="389">
        <f t="shared" si="39"/>
        <v>57.25999999999997</v>
      </c>
      <c r="D186" s="14" t="s">
        <v>454</v>
      </c>
      <c r="E186" s="14"/>
      <c r="F186" s="22"/>
      <c r="G186" s="22"/>
      <c r="H186" s="22"/>
      <c r="I186" s="60">
        <v>0</v>
      </c>
      <c r="J186" s="60">
        <v>0</v>
      </c>
      <c r="K186" s="60">
        <v>0</v>
      </c>
      <c r="L186" s="60">
        <v>0</v>
      </c>
      <c r="M186" s="60">
        <v>0</v>
      </c>
      <c r="N186" s="60">
        <v>0</v>
      </c>
      <c r="O186" s="60">
        <v>0</v>
      </c>
      <c r="P186" s="60">
        <v>0</v>
      </c>
      <c r="Q186" s="60">
        <v>0</v>
      </c>
      <c r="R186" s="60">
        <v>0</v>
      </c>
      <c r="S186" s="165">
        <f ca="1" t="shared" si="34"/>
        <v>0</v>
      </c>
    </row>
    <row r="187" spans="1:19" ht="15.75" thickBot="1">
      <c r="A187" s="106"/>
      <c r="B187" s="30" t="s">
        <v>416</v>
      </c>
      <c r="C187" s="389">
        <f t="shared" si="39"/>
        <v>57.26999999999997</v>
      </c>
      <c r="D187" s="14" t="s">
        <v>455</v>
      </c>
      <c r="E187" s="14"/>
      <c r="F187" s="22"/>
      <c r="G187" s="22"/>
      <c r="H187" s="22"/>
      <c r="I187" s="60">
        <v>0</v>
      </c>
      <c r="J187" s="60">
        <v>0</v>
      </c>
      <c r="K187" s="60">
        <v>0</v>
      </c>
      <c r="L187" s="60">
        <v>0</v>
      </c>
      <c r="M187" s="60">
        <v>0</v>
      </c>
      <c r="N187" s="60">
        <v>0</v>
      </c>
      <c r="O187" s="60">
        <v>0</v>
      </c>
      <c r="P187" s="60">
        <v>0</v>
      </c>
      <c r="Q187" s="60">
        <v>0</v>
      </c>
      <c r="R187" s="49">
        <f>SUM(I187:Q187)</f>
        <v>0</v>
      </c>
      <c r="S187" s="165">
        <f ca="1" t="shared" si="34"/>
        <v>0</v>
      </c>
    </row>
    <row r="188" spans="1:19" ht="15.75" thickBot="1">
      <c r="A188" s="106"/>
      <c r="C188" s="82"/>
      <c r="D188" s="84" t="s">
        <v>456</v>
      </c>
      <c r="E188" s="83"/>
      <c r="F188" s="83"/>
      <c r="G188" s="83"/>
      <c r="H188" s="83"/>
      <c r="I188" s="674">
        <f ca="1">SUMIF($B$149:I187,"AE",I149:I187)</f>
        <v>0</v>
      </c>
      <c r="J188" s="674">
        <f ca="1">SUMIF($B$149:J187,"AE",J149:J187)</f>
        <v>0</v>
      </c>
      <c r="K188" s="674">
        <f ca="1">SUMIF($B$149:K187,"AE",K149:K187)</f>
        <v>0</v>
      </c>
      <c r="L188" s="674">
        <f ca="1">SUMIF($B$149:L187,"AE",L149:L187)</f>
        <v>0</v>
      </c>
      <c r="M188" s="674">
        <f ca="1">SUMIF($B$149:M187,"AE",M149:M187)</f>
        <v>0</v>
      </c>
      <c r="N188" s="674">
        <f ca="1">SUMIF($B$149:N187,"AE",N149:N187)</f>
        <v>0</v>
      </c>
      <c r="O188" s="674">
        <f ca="1">SUMIF($B$149:O187,"AE",O149:O187)</f>
        <v>0</v>
      </c>
      <c r="P188" s="674">
        <f ca="1">SUMIF($B$149:P187,"AE",P149:P187)</f>
        <v>0</v>
      </c>
      <c r="Q188" s="674">
        <f ca="1">SUMIF($B$149:Q187,"AE",Q149:Q187)</f>
        <v>0</v>
      </c>
      <c r="R188" s="674">
        <f ca="1">SUMIF($B$149:R187,"AE",R149:R187)</f>
        <v>0</v>
      </c>
      <c r="S188" s="345"/>
    </row>
    <row r="189" spans="1:19" ht="15">
      <c r="A189" s="106"/>
      <c r="C189" s="80"/>
      <c r="D189" s="20" t="s">
        <v>457</v>
      </c>
      <c r="E189" s="15"/>
      <c r="F189" s="15"/>
      <c r="G189" s="15"/>
      <c r="H189" s="15"/>
      <c r="I189" s="50">
        <f aca="true" t="shared" si="40" ref="I189:R189">SUM(I141,I146,I188)</f>
        <v>0</v>
      </c>
      <c r="J189" s="50">
        <f ca="1" t="shared" si="40"/>
        <v>0</v>
      </c>
      <c r="K189" s="50">
        <f ca="1" t="shared" si="40"/>
        <v>0</v>
      </c>
      <c r="L189" s="50">
        <f ca="1" t="shared" si="40"/>
        <v>0</v>
      </c>
      <c r="M189" s="50">
        <f ca="1" t="shared" si="40"/>
        <v>0</v>
      </c>
      <c r="N189" s="50">
        <f ca="1" t="shared" si="40"/>
        <v>0</v>
      </c>
      <c r="O189" s="50">
        <f ca="1" t="shared" si="40"/>
        <v>0</v>
      </c>
      <c r="P189" s="50">
        <f ca="1" t="shared" si="40"/>
        <v>0</v>
      </c>
      <c r="Q189" s="50">
        <f ca="1" t="shared" si="40"/>
        <v>0</v>
      </c>
      <c r="R189" s="50">
        <f ca="1" t="shared" si="40"/>
        <v>0</v>
      </c>
      <c r="S189" s="30"/>
    </row>
    <row r="190" spans="1:19" ht="15">
      <c r="A190" s="106"/>
      <c r="C190" s="372">
        <v>58</v>
      </c>
      <c r="D190" s="373"/>
      <c r="E190" s="22" t="s">
        <v>458</v>
      </c>
      <c r="F190" s="22"/>
      <c r="G190" s="22"/>
      <c r="H190" s="22"/>
      <c r="I190" s="50">
        <f>SUM(I191:I193)</f>
        <v>0</v>
      </c>
      <c r="J190" s="50">
        <f aca="true" t="shared" si="41" ref="J190:P190">SUM(J191:J193)</f>
        <v>0</v>
      </c>
      <c r="K190" s="50">
        <f t="shared" si="41"/>
        <v>0</v>
      </c>
      <c r="L190" s="50">
        <f t="shared" si="41"/>
        <v>0</v>
      </c>
      <c r="M190" s="50">
        <f t="shared" si="41"/>
        <v>0</v>
      </c>
      <c r="N190" s="50">
        <f t="shared" si="41"/>
        <v>0</v>
      </c>
      <c r="O190" s="50">
        <f t="shared" si="41"/>
        <v>0</v>
      </c>
      <c r="P190" s="50">
        <f t="shared" si="41"/>
        <v>0</v>
      </c>
      <c r="Q190" s="50">
        <f>SUM(Q191:Q193)</f>
        <v>0</v>
      </c>
      <c r="R190" s="50">
        <f>SUM(R191:R193)</f>
        <v>0</v>
      </c>
      <c r="S190" s="30"/>
    </row>
    <row r="191" spans="1:19" ht="15">
      <c r="A191" s="106"/>
      <c r="C191" s="115"/>
      <c r="D191" s="105" t="str">
        <f>C190&amp;".1"</f>
        <v>58.1</v>
      </c>
      <c r="E191" s="15" t="s">
        <v>383</v>
      </c>
      <c r="F191" s="15" t="s">
        <v>459</v>
      </c>
      <c r="G191" s="15"/>
      <c r="H191" s="15"/>
      <c r="I191" s="56">
        <v>0</v>
      </c>
      <c r="J191" s="56">
        <v>0</v>
      </c>
      <c r="K191" s="41">
        <v>0</v>
      </c>
      <c r="L191" s="41">
        <v>0</v>
      </c>
      <c r="M191" s="41">
        <v>0</v>
      </c>
      <c r="N191" s="41">
        <v>0</v>
      </c>
      <c r="O191" s="41">
        <v>0</v>
      </c>
      <c r="P191" s="41">
        <v>0</v>
      </c>
      <c r="Q191" s="41">
        <v>0</v>
      </c>
      <c r="R191" s="49">
        <f>SUM(I191:Q191)</f>
        <v>0</v>
      </c>
      <c r="S191" s="30"/>
    </row>
    <row r="192" spans="1:19" ht="15">
      <c r="A192" s="106"/>
      <c r="C192" s="115"/>
      <c r="D192" s="105" t="str">
        <f>C190&amp;".2"</f>
        <v>58.2</v>
      </c>
      <c r="E192" s="15" t="s">
        <v>383</v>
      </c>
      <c r="F192" s="15" t="s">
        <v>460</v>
      </c>
      <c r="G192" s="15"/>
      <c r="H192" s="15"/>
      <c r="I192" s="56">
        <v>0</v>
      </c>
      <c r="J192" s="56">
        <v>0</v>
      </c>
      <c r="K192" s="41">
        <v>0</v>
      </c>
      <c r="L192" s="41">
        <v>0</v>
      </c>
      <c r="M192" s="41">
        <v>0</v>
      </c>
      <c r="N192" s="41">
        <v>0</v>
      </c>
      <c r="O192" s="41">
        <v>0</v>
      </c>
      <c r="P192" s="41">
        <v>0</v>
      </c>
      <c r="Q192" s="41">
        <v>0</v>
      </c>
      <c r="R192" s="49">
        <f>SUM(I192:Q192)</f>
        <v>0</v>
      </c>
      <c r="S192" s="30"/>
    </row>
    <row r="193" spans="1:19" ht="15.75" thickBot="1">
      <c r="A193" s="106"/>
      <c r="C193" s="115"/>
      <c r="D193" s="105" t="str">
        <f>C190&amp;".3"</f>
        <v>58.3</v>
      </c>
      <c r="E193" s="15" t="s">
        <v>383</v>
      </c>
      <c r="F193" s="15" t="s">
        <v>461</v>
      </c>
      <c r="G193" s="15"/>
      <c r="H193" s="15"/>
      <c r="I193" s="56">
        <v>0</v>
      </c>
      <c r="J193" s="56">
        <v>0</v>
      </c>
      <c r="K193" s="41">
        <v>0</v>
      </c>
      <c r="L193" s="41">
        <v>0</v>
      </c>
      <c r="M193" s="41">
        <v>0</v>
      </c>
      <c r="N193" s="41">
        <v>0</v>
      </c>
      <c r="O193" s="41">
        <v>0</v>
      </c>
      <c r="P193" s="41">
        <v>0</v>
      </c>
      <c r="Q193" s="41">
        <v>0</v>
      </c>
      <c r="R193" s="49">
        <f>SUM(I193:Q193)</f>
        <v>0</v>
      </c>
      <c r="S193" s="30"/>
    </row>
    <row r="194" spans="1:19" ht="15.75" thickBot="1">
      <c r="A194" s="106"/>
      <c r="C194" s="82" t="s">
        <v>462</v>
      </c>
      <c r="D194" s="84"/>
      <c r="E194" s="83"/>
      <c r="F194" s="83" t="s">
        <v>383</v>
      </c>
      <c r="G194" s="83"/>
      <c r="H194" s="83"/>
      <c r="I194" s="674">
        <f ca="1">I189-I190</f>
        <v>0</v>
      </c>
      <c r="J194" s="674">
        <f aca="true" t="shared" si="42" ref="J194:P194">J189-J190</f>
        <v>0</v>
      </c>
      <c r="K194" s="674">
        <f ca="1" t="shared" si="42"/>
        <v>0</v>
      </c>
      <c r="L194" s="674">
        <f ca="1" t="shared" si="42"/>
        <v>0</v>
      </c>
      <c r="M194" s="674">
        <f ca="1" t="shared" si="42"/>
        <v>0</v>
      </c>
      <c r="N194" s="674">
        <f ca="1" t="shared" si="42"/>
        <v>0</v>
      </c>
      <c r="O194" s="674">
        <f ca="1" t="shared" si="42"/>
        <v>0</v>
      </c>
      <c r="P194" s="674">
        <f ca="1" t="shared" si="42"/>
        <v>0</v>
      </c>
      <c r="Q194" s="674">
        <f ca="1">Q189-Q190</f>
        <v>0</v>
      </c>
      <c r="R194" s="674">
        <f ca="1">R189-R190</f>
        <v>0</v>
      </c>
      <c r="S194" s="30"/>
    </row>
    <row r="195" spans="1:19" ht="15.75" thickBot="1">
      <c r="A195" s="106"/>
      <c r="C195" s="391">
        <f>C190+1</f>
        <v>59</v>
      </c>
      <c r="D195" s="392" t="s">
        <v>463</v>
      </c>
      <c r="E195" s="393"/>
      <c r="F195" s="393"/>
      <c r="G195" s="393"/>
      <c r="H195" s="393"/>
      <c r="I195" s="680"/>
      <c r="J195" s="680"/>
      <c r="K195" s="343"/>
      <c r="L195" s="343"/>
      <c r="M195" s="343"/>
      <c r="N195" s="343"/>
      <c r="O195" s="343"/>
      <c r="P195" s="343"/>
      <c r="Q195" s="343"/>
      <c r="R195" s="113">
        <f>OCI!J28</f>
        <v>0</v>
      </c>
      <c r="S195" s="30"/>
    </row>
    <row r="196" spans="1:19" ht="15.75" thickBot="1">
      <c r="A196" s="106"/>
      <c r="C196" s="82" t="s">
        <v>464</v>
      </c>
      <c r="D196" s="84"/>
      <c r="E196" s="83"/>
      <c r="F196" s="83"/>
      <c r="G196" s="83"/>
      <c r="H196" s="83"/>
      <c r="I196" s="680">
        <f ca="1">I194+I195</f>
        <v>0</v>
      </c>
      <c r="J196" s="680">
        <f ca="1">J194+J195</f>
        <v>0</v>
      </c>
      <c r="K196" s="343"/>
      <c r="L196" s="343"/>
      <c r="M196" s="343"/>
      <c r="N196" s="343"/>
      <c r="O196" s="343"/>
      <c r="P196" s="343"/>
      <c r="Q196" s="343"/>
      <c r="R196" s="114">
        <f ca="1">R194+R195</f>
        <v>0</v>
      </c>
      <c r="S196" s="30"/>
    </row>
    <row r="197" spans="1:19" ht="15">
      <c r="A197" s="106"/>
      <c r="C197" s="52"/>
      <c r="D197" s="52"/>
      <c r="E197" s="53"/>
      <c r="F197" s="53"/>
      <c r="G197" s="53"/>
      <c r="H197" s="53"/>
      <c r="I197" s="54"/>
      <c r="J197" s="30"/>
      <c r="K197" s="30"/>
      <c r="L197" s="30"/>
      <c r="M197" s="30"/>
      <c r="N197" s="30"/>
      <c r="O197" s="30"/>
      <c r="P197" s="30"/>
      <c r="Q197" s="30"/>
      <c r="R197" s="30"/>
      <c r="S197" s="30"/>
    </row>
    <row r="198" spans="1:19" ht="15">
      <c r="A198" s="106"/>
      <c r="C198" s="30"/>
      <c r="D198" s="30"/>
      <c r="E198" s="30"/>
      <c r="F198" s="30"/>
      <c r="G198" s="30"/>
      <c r="H198" s="30"/>
      <c r="I198" s="29"/>
      <c r="J198" s="30"/>
      <c r="K198" s="30"/>
      <c r="L198" s="30"/>
      <c r="M198" s="30"/>
      <c r="N198" s="30"/>
      <c r="O198" s="30"/>
      <c r="P198" s="30"/>
      <c r="Q198" s="30"/>
      <c r="R198" s="30"/>
      <c r="S198" s="30"/>
    </row>
    <row r="199" spans="3:19" ht="15">
      <c r="C199" s="30"/>
      <c r="D199" s="30"/>
      <c r="E199" s="30"/>
      <c r="F199" s="30"/>
      <c r="G199" s="30"/>
      <c r="H199" s="30"/>
      <c r="I199" s="29"/>
      <c r="J199" s="30"/>
      <c r="K199" s="30"/>
      <c r="L199" s="30"/>
      <c r="M199" s="30"/>
      <c r="N199" s="30"/>
      <c r="O199" s="30"/>
      <c r="P199" s="30"/>
      <c r="Q199" s="30"/>
      <c r="R199" s="30"/>
      <c r="S199" s="30"/>
    </row>
  </sheetData>
  <mergeCells count="9">
    <mergeCell ref="S8:S9"/>
    <mergeCell ref="C2:I2"/>
    <mergeCell ref="C3:E3"/>
    <mergeCell ref="F3:I3"/>
    <mergeCell ref="C4:E4"/>
    <mergeCell ref="F4:I4"/>
    <mergeCell ref="C8:H9"/>
    <mergeCell ref="C5:E5"/>
    <mergeCell ref="F5:I5"/>
  </mergeCells>
  <printOptions/>
  <pageMargins left="0.7" right="0.7" top="0.75" bottom="0.75" header="0.3" footer="0.3"/>
  <pageSetup fitToHeight="0" fitToWidth="1" horizontalDpi="600" verticalDpi="600" orientation="landscape" paperSize="9" scale="3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B30"/>
  <sheetViews>
    <sheetView view="pageBreakPreview" zoomScale="60" workbookViewId="0" topLeftCell="A1"/>
  </sheetViews>
  <sheetFormatPr defaultColWidth="9.140625" defaultRowHeight="15"/>
  <cols>
    <col min="1" max="1" width="4.28125" style="1" customWidth="1"/>
    <col min="2" max="2" width="6.00390625" style="1" customWidth="1"/>
    <col min="3" max="6" width="13.7109375" style="1" customWidth="1"/>
    <col min="7" max="7" width="11.8515625" style="1" customWidth="1"/>
    <col min="8" max="8" width="30.28125" style="1" customWidth="1"/>
    <col min="9" max="9" width="28.421875" style="1" customWidth="1"/>
    <col min="10" max="10" width="26.00390625" style="1" customWidth="1"/>
    <col min="11" max="11" width="13.00390625" style="1" hidden="1" customWidth="1"/>
    <col min="12" max="12" width="9.140625" style="1" customWidth="1"/>
    <col min="13" max="13" width="25.00390625" style="1" hidden="1" customWidth="1"/>
    <col min="14" max="14" width="13.00390625" style="1" hidden="1" customWidth="1"/>
    <col min="15" max="15" width="9.140625" style="1" hidden="1" customWidth="1"/>
    <col min="16" max="16" width="25.00390625" style="1" hidden="1" customWidth="1"/>
    <col min="17" max="17" width="16.421875" style="1" hidden="1" customWidth="1"/>
    <col min="18" max="20" width="9.140625" style="1" hidden="1" customWidth="1"/>
    <col min="21" max="21" width="25.00390625" style="1" hidden="1" customWidth="1"/>
    <col min="22" max="22" width="13.00390625" style="1" hidden="1" customWidth="1"/>
    <col min="23" max="23" width="25.00390625" style="1" hidden="1" customWidth="1"/>
    <col min="24" max="24" width="13.00390625" style="1" hidden="1" customWidth="1"/>
    <col min="25" max="25" width="26.421875" style="1" hidden="1" customWidth="1"/>
    <col min="26" max="26" width="13.00390625" style="1" hidden="1" customWidth="1"/>
    <col min="27" max="28" width="9.140625" style="1" hidden="1" customWidth="1"/>
    <col min="29" max="16384" width="9.140625" style="1" customWidth="1"/>
  </cols>
  <sheetData>
    <row r="1" spans="1:28" ht="15" thickBo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row>
    <row r="2" spans="1:28" ht="15.75" thickBot="1">
      <c r="A2" s="30"/>
      <c r="B2" s="1008" t="s">
        <v>465</v>
      </c>
      <c r="C2" s="1009"/>
      <c r="D2" s="1009"/>
      <c r="E2" s="1009"/>
      <c r="F2" s="1009"/>
      <c r="G2" s="1009"/>
      <c r="H2" s="1009"/>
      <c r="I2" s="1009"/>
      <c r="J2" s="1010"/>
      <c r="K2" s="30"/>
      <c r="L2" s="30"/>
      <c r="M2" s="30"/>
      <c r="N2" s="30"/>
      <c r="O2" s="30"/>
      <c r="P2" s="30"/>
      <c r="Q2" s="30"/>
      <c r="R2" s="30"/>
      <c r="S2" s="30"/>
      <c r="T2" s="30"/>
      <c r="U2" s="30"/>
      <c r="V2" s="30"/>
      <c r="W2" s="30"/>
      <c r="X2" s="30"/>
      <c r="Y2" s="30"/>
      <c r="Z2" s="30"/>
      <c r="AA2" s="30"/>
      <c r="AB2" s="30"/>
    </row>
    <row r="3" spans="1:28" ht="15">
      <c r="A3" s="30"/>
      <c r="B3" s="861" t="s">
        <v>19</v>
      </c>
      <c r="C3" s="862"/>
      <c r="D3" s="862"/>
      <c r="E3" s="891"/>
      <c r="F3" s="891"/>
      <c r="G3" s="891"/>
      <c r="H3" s="891"/>
      <c r="I3" s="891"/>
      <c r="J3" s="892"/>
      <c r="K3" s="30"/>
      <c r="L3" s="30"/>
      <c r="M3" s="30"/>
      <c r="N3" s="30"/>
      <c r="O3" s="30"/>
      <c r="P3" s="30"/>
      <c r="Q3" s="30"/>
      <c r="R3" s="30"/>
      <c r="S3" s="30"/>
      <c r="T3" s="30"/>
      <c r="U3" s="30"/>
      <c r="V3" s="30"/>
      <c r="W3" s="30"/>
      <c r="X3" s="30"/>
      <c r="Y3" s="30"/>
      <c r="Z3" s="30"/>
      <c r="AA3" s="30"/>
      <c r="AB3" s="30"/>
    </row>
    <row r="4" spans="1:28" ht="15">
      <c r="A4" s="30"/>
      <c r="B4" s="863" t="s">
        <v>20</v>
      </c>
      <c r="C4" s="864"/>
      <c r="D4" s="864"/>
      <c r="E4" s="877"/>
      <c r="F4" s="877"/>
      <c r="G4" s="877"/>
      <c r="H4" s="877"/>
      <c r="I4" s="877"/>
      <c r="J4" s="878"/>
      <c r="K4" s="30"/>
      <c r="L4" s="30"/>
      <c r="M4" s="30"/>
      <c r="N4" s="30"/>
      <c r="O4" s="30"/>
      <c r="P4" s="30"/>
      <c r="Q4" s="30"/>
      <c r="R4" s="30"/>
      <c r="S4" s="30"/>
      <c r="T4" s="30"/>
      <c r="U4" s="30"/>
      <c r="V4" s="30"/>
      <c r="W4" s="30"/>
      <c r="X4" s="30"/>
      <c r="Y4" s="30"/>
      <c r="Z4" s="30"/>
      <c r="AA4" s="30"/>
      <c r="AB4" s="30"/>
    </row>
    <row r="5" spans="1:28" ht="15.75" thickBot="1">
      <c r="A5" s="30"/>
      <c r="B5" s="865" t="s">
        <v>21</v>
      </c>
      <c r="C5" s="866"/>
      <c r="D5" s="866"/>
      <c r="E5" s="884"/>
      <c r="F5" s="884"/>
      <c r="G5" s="884"/>
      <c r="H5" s="884"/>
      <c r="I5" s="884"/>
      <c r="J5" s="885"/>
      <c r="K5" s="30"/>
      <c r="L5" s="30"/>
      <c r="M5" s="30"/>
      <c r="N5" s="30"/>
      <c r="O5" s="30"/>
      <c r="P5" s="30"/>
      <c r="Q5" s="30"/>
      <c r="R5" s="30"/>
      <c r="S5" s="30"/>
      <c r="T5" s="30"/>
      <c r="U5" s="30"/>
      <c r="V5" s="30"/>
      <c r="W5" s="30"/>
      <c r="X5" s="30"/>
      <c r="Y5" s="30"/>
      <c r="Z5" s="30"/>
      <c r="AA5" s="30"/>
      <c r="AB5" s="30"/>
    </row>
    <row r="6" spans="1:28" ht="15.75" thickBot="1">
      <c r="A6" s="30"/>
      <c r="B6" s="31"/>
      <c r="C6" s="31"/>
      <c r="D6" s="30"/>
      <c r="E6" s="30"/>
      <c r="F6" s="30"/>
      <c r="G6" s="30"/>
      <c r="H6" s="30"/>
      <c r="I6" s="30"/>
      <c r="J6" s="30"/>
      <c r="K6" s="30"/>
      <c r="L6" s="30"/>
      <c r="M6" s="30"/>
      <c r="N6" s="30"/>
      <c r="O6" s="30"/>
      <c r="P6" s="886" t="s">
        <v>23</v>
      </c>
      <c r="Q6" s="887"/>
      <c r="R6" s="30"/>
      <c r="S6" s="30"/>
      <c r="T6" s="30"/>
      <c r="U6" s="30"/>
      <c r="V6" s="30"/>
      <c r="W6" s="30"/>
      <c r="X6" s="30"/>
      <c r="Y6" s="30"/>
      <c r="Z6" s="30"/>
      <c r="AA6" s="30"/>
      <c r="AB6" s="30"/>
    </row>
    <row r="7" spans="1:28" ht="30">
      <c r="A7" s="30"/>
      <c r="B7" s="888" t="s">
        <v>281</v>
      </c>
      <c r="C7" s="889"/>
      <c r="D7" s="889"/>
      <c r="E7" s="889"/>
      <c r="F7" s="889"/>
      <c r="G7" s="890"/>
      <c r="H7" s="72" t="s">
        <v>466</v>
      </c>
      <c r="I7" s="72" t="s">
        <v>467</v>
      </c>
      <c r="J7" s="72" t="s">
        <v>468</v>
      </c>
      <c r="K7" s="847" t="s">
        <v>27</v>
      </c>
      <c r="L7" s="30"/>
      <c r="M7" s="72" t="e">
        <f>#REF!</f>
        <v>#REF!</v>
      </c>
      <c r="N7" s="847" t="s">
        <v>27</v>
      </c>
      <c r="O7" s="30"/>
      <c r="P7" s="713" t="s">
        <v>32</v>
      </c>
      <c r="Q7" s="128" t="s">
        <v>33</v>
      </c>
      <c r="R7" s="30"/>
      <c r="S7" s="30"/>
      <c r="T7" s="30"/>
      <c r="U7" s="72" t="e">
        <f>#REF!</f>
        <v>#REF!</v>
      </c>
      <c r="V7" s="847" t="s">
        <v>469</v>
      </c>
      <c r="W7" s="72" t="e">
        <f>#REF!</f>
        <v>#REF!</v>
      </c>
      <c r="X7" s="847" t="s">
        <v>469</v>
      </c>
      <c r="Y7" s="72" t="e">
        <f>#REF!</f>
        <v>#REF!</v>
      </c>
      <c r="Z7" s="847" t="s">
        <v>469</v>
      </c>
      <c r="AA7" s="30"/>
      <c r="AB7" s="30"/>
    </row>
    <row r="8" spans="1:28" ht="30.75" thickBot="1">
      <c r="A8" s="30"/>
      <c r="B8" s="75"/>
      <c r="C8" s="43"/>
      <c r="D8" s="43"/>
      <c r="E8" s="43"/>
      <c r="F8" s="43"/>
      <c r="G8" s="76"/>
      <c r="H8" s="44" t="s">
        <v>292</v>
      </c>
      <c r="I8" s="44" t="s">
        <v>36</v>
      </c>
      <c r="J8" s="44" t="s">
        <v>470</v>
      </c>
      <c r="K8" s="848"/>
      <c r="L8" s="30"/>
      <c r="M8" s="44" t="s">
        <v>38</v>
      </c>
      <c r="N8" s="848"/>
      <c r="O8" s="30"/>
      <c r="P8" s="78" t="s">
        <v>471</v>
      </c>
      <c r="Q8" s="57" t="s">
        <v>472</v>
      </c>
      <c r="R8" s="30"/>
      <c r="S8" s="30"/>
      <c r="T8" s="30"/>
      <c r="U8" s="44" t="s">
        <v>294</v>
      </c>
      <c r="V8" s="848"/>
      <c r="W8" s="44" t="s">
        <v>295</v>
      </c>
      <c r="X8" s="848"/>
      <c r="Y8" s="44" t="s">
        <v>43</v>
      </c>
      <c r="Z8" s="848"/>
      <c r="AA8" s="30"/>
      <c r="AB8" s="30"/>
    </row>
    <row r="9" spans="1:28" ht="15">
      <c r="A9" s="30"/>
      <c r="B9" s="363" t="s">
        <v>473</v>
      </c>
      <c r="C9" s="240"/>
      <c r="D9" s="279"/>
      <c r="E9" s="279"/>
      <c r="F9" s="279"/>
      <c r="G9" s="299"/>
      <c r="H9" s="45"/>
      <c r="I9" s="45"/>
      <c r="J9" s="46"/>
      <c r="K9" s="71"/>
      <c r="L9" s="30"/>
      <c r="M9" s="45"/>
      <c r="N9" s="71"/>
      <c r="O9" s="30"/>
      <c r="P9" s="45"/>
      <c r="Q9" s="69"/>
      <c r="R9" s="30"/>
      <c r="S9" s="30"/>
      <c r="T9" s="30"/>
      <c r="U9" s="45"/>
      <c r="V9" s="71"/>
      <c r="W9" s="45"/>
      <c r="X9" s="71"/>
      <c r="Y9" s="45"/>
      <c r="Z9" s="71"/>
      <c r="AA9" s="30"/>
      <c r="AB9" s="30"/>
    </row>
    <row r="10" spans="1:28" ht="15">
      <c r="A10" s="30"/>
      <c r="B10" s="332"/>
      <c r="C10" s="201" t="s">
        <v>269</v>
      </c>
      <c r="D10" s="279"/>
      <c r="E10" s="279"/>
      <c r="F10" s="279"/>
      <c r="G10" s="299"/>
      <c r="H10" s="45">
        <v>0</v>
      </c>
      <c r="I10" s="45">
        <v>0</v>
      </c>
      <c r="J10" s="46">
        <f aca="true" t="shared" si="0" ref="J10">H10+I10</f>
        <v>0</v>
      </c>
      <c r="K10" s="71">
        <f aca="true" t="shared" si="1" ref="K10">_xlfn.IFERROR(J10/$J$28,0)</f>
        <v>0</v>
      </c>
      <c r="L10" s="30"/>
      <c r="M10" s="45">
        <v>0</v>
      </c>
      <c r="N10" s="71">
        <f aca="true" t="shared" si="2" ref="N10">_xlfn.IFERROR(M10/$M$28,0)</f>
        <v>0</v>
      </c>
      <c r="O10" s="30"/>
      <c r="P10" s="45">
        <f>J10-M10</f>
        <v>0</v>
      </c>
      <c r="Q10" s="69">
        <f>_xlfn.IFERROR(P10/M10,0)</f>
        <v>0</v>
      </c>
      <c r="R10" s="30"/>
      <c r="S10" s="30"/>
      <c r="T10" s="30"/>
      <c r="U10" s="45">
        <v>0</v>
      </c>
      <c r="V10" s="71">
        <f aca="true" t="shared" si="3" ref="V10">_xlfn.IFERROR(U10/$U$28,0)</f>
        <v>0</v>
      </c>
      <c r="W10" s="45">
        <v>0</v>
      </c>
      <c r="X10" s="71">
        <f aca="true" t="shared" si="4" ref="X10">_xlfn.IFERROR(W10/$W$28,0)</f>
        <v>0</v>
      </c>
      <c r="Y10" s="45">
        <v>0</v>
      </c>
      <c r="Z10" s="71">
        <f aca="true" t="shared" si="5" ref="Z10">_xlfn.IFERROR(Y10/$Y$28,0)</f>
        <v>0</v>
      </c>
      <c r="AA10" s="30"/>
      <c r="AB10" s="30"/>
    </row>
    <row r="11" spans="1:28" ht="15">
      <c r="A11" s="30"/>
      <c r="B11" s="332"/>
      <c r="C11" s="201" t="s">
        <v>270</v>
      </c>
      <c r="D11" s="279"/>
      <c r="E11" s="279"/>
      <c r="F11" s="279"/>
      <c r="G11" s="299"/>
      <c r="H11" s="45">
        <v>0</v>
      </c>
      <c r="I11" s="45">
        <v>0</v>
      </c>
      <c r="J11" s="46">
        <f aca="true" t="shared" si="6" ref="J11:J24">H11+I11</f>
        <v>0</v>
      </c>
      <c r="K11" s="71">
        <f>_xlfn.IFERROR(J11/$J$28,0)</f>
        <v>0</v>
      </c>
      <c r="L11" s="30"/>
      <c r="M11" s="45">
        <v>0</v>
      </c>
      <c r="N11" s="71">
        <f>_xlfn.IFERROR(M11/$M$28,0)</f>
        <v>0</v>
      </c>
      <c r="O11" s="30"/>
      <c r="P11" s="45">
        <f aca="true" t="shared" si="7" ref="P11:P27">J11-M11</f>
        <v>0</v>
      </c>
      <c r="Q11" s="69">
        <f aca="true" t="shared" si="8" ref="Q11:Q27">_xlfn.IFERROR(P11/M11,0)</f>
        <v>0</v>
      </c>
      <c r="R11" s="30"/>
      <c r="S11" s="30"/>
      <c r="T11" s="30"/>
      <c r="U11" s="45">
        <v>0</v>
      </c>
      <c r="V11" s="71">
        <f>_xlfn.IFERROR(U11/$U$28,0)</f>
        <v>0</v>
      </c>
      <c r="W11" s="45">
        <v>0</v>
      </c>
      <c r="X11" s="71">
        <f>_xlfn.IFERROR(W11/$W$28,0)</f>
        <v>0</v>
      </c>
      <c r="Y11" s="45">
        <v>0</v>
      </c>
      <c r="Z11" s="71">
        <f>_xlfn.IFERROR(Y11/$Y$28,0)</f>
        <v>0</v>
      </c>
      <c r="AA11" s="30"/>
      <c r="AB11" s="30"/>
    </row>
    <row r="12" spans="1:28" ht="15">
      <c r="A12" s="30"/>
      <c r="B12" s="332"/>
      <c r="C12" s="240" t="s">
        <v>262</v>
      </c>
      <c r="D12" s="279"/>
      <c r="E12" s="279"/>
      <c r="F12" s="279"/>
      <c r="G12" s="299"/>
      <c r="H12" s="45">
        <v>0</v>
      </c>
      <c r="I12" s="45">
        <v>0</v>
      </c>
      <c r="J12" s="46">
        <f t="shared" si="6"/>
        <v>0</v>
      </c>
      <c r="K12" s="71">
        <f>_xlfn.IFERROR(J12/$J$28,0)</f>
        <v>0</v>
      </c>
      <c r="L12" s="30"/>
      <c r="M12" s="45">
        <v>0</v>
      </c>
      <c r="N12" s="71">
        <f>_xlfn.IFERROR(M12/$M$28,0)</f>
        <v>0</v>
      </c>
      <c r="O12" s="30"/>
      <c r="P12" s="45">
        <f t="shared" si="7"/>
        <v>0</v>
      </c>
      <c r="Q12" s="69">
        <f t="shared" si="8"/>
        <v>0</v>
      </c>
      <c r="R12" s="30"/>
      <c r="S12" s="30"/>
      <c r="T12" s="30"/>
      <c r="U12" s="45">
        <v>0</v>
      </c>
      <c r="V12" s="71">
        <f>_xlfn.IFERROR(U12/$U$28,0)</f>
        <v>0</v>
      </c>
      <c r="W12" s="45">
        <v>0</v>
      </c>
      <c r="X12" s="71">
        <f>_xlfn.IFERROR(W12/$W$28,0)</f>
        <v>0</v>
      </c>
      <c r="Y12" s="45">
        <v>0</v>
      </c>
      <c r="Z12" s="71">
        <f>_xlfn.IFERROR(Y12/$Y$28,0)</f>
        <v>0</v>
      </c>
      <c r="AA12" s="30"/>
      <c r="AB12" s="30"/>
    </row>
    <row r="13" spans="1:28" ht="15">
      <c r="A13" s="30"/>
      <c r="B13" s="332"/>
      <c r="C13" s="240" t="s">
        <v>265</v>
      </c>
      <c r="D13" s="300"/>
      <c r="E13" s="300"/>
      <c r="F13" s="279"/>
      <c r="G13" s="299"/>
      <c r="H13" s="45">
        <v>0</v>
      </c>
      <c r="I13" s="45">
        <v>0</v>
      </c>
      <c r="J13" s="46">
        <f t="shared" si="6"/>
        <v>0</v>
      </c>
      <c r="K13" s="71">
        <f>_xlfn.IFERROR(J13/$J$28,0)</f>
        <v>0</v>
      </c>
      <c r="L13" s="30"/>
      <c r="M13" s="45">
        <v>0</v>
      </c>
      <c r="N13" s="71">
        <f>_xlfn.IFERROR(M13/$M$28,0)</f>
        <v>0</v>
      </c>
      <c r="O13" s="30"/>
      <c r="P13" s="45">
        <f t="shared" si="7"/>
        <v>0</v>
      </c>
      <c r="Q13" s="69">
        <f t="shared" si="8"/>
        <v>0</v>
      </c>
      <c r="R13" s="30"/>
      <c r="S13" s="30"/>
      <c r="T13" s="30"/>
      <c r="U13" s="45">
        <v>0</v>
      </c>
      <c r="V13" s="71">
        <f>_xlfn.IFERROR(U13/$U$28,0)</f>
        <v>0</v>
      </c>
      <c r="W13" s="45">
        <v>0</v>
      </c>
      <c r="X13" s="71">
        <f>_xlfn.IFERROR(W13/$W$28,0)</f>
        <v>0</v>
      </c>
      <c r="Y13" s="45">
        <v>0</v>
      </c>
      <c r="Z13" s="71">
        <f>_xlfn.IFERROR(Y13/$Y$28,0)</f>
        <v>0</v>
      </c>
      <c r="AA13" s="30"/>
      <c r="AB13" s="30"/>
    </row>
    <row r="14" spans="1:28" ht="15">
      <c r="A14" s="30"/>
      <c r="B14" s="332"/>
      <c r="C14" s="240" t="s">
        <v>266</v>
      </c>
      <c r="D14" s="279"/>
      <c r="E14" s="279"/>
      <c r="F14" s="279"/>
      <c r="G14" s="299"/>
      <c r="H14" s="45">
        <v>0</v>
      </c>
      <c r="I14" s="45">
        <v>0</v>
      </c>
      <c r="J14" s="46">
        <f t="shared" si="6"/>
        <v>0</v>
      </c>
      <c r="K14" s="71">
        <f>_xlfn.IFERROR(J14/$J$28,0)</f>
        <v>0</v>
      </c>
      <c r="L14" s="30"/>
      <c r="M14" s="45">
        <v>0</v>
      </c>
      <c r="N14" s="71">
        <f>_xlfn.IFERROR(M14/$M$28,0)</f>
        <v>0</v>
      </c>
      <c r="O14" s="30"/>
      <c r="P14" s="45">
        <f t="shared" si="7"/>
        <v>0</v>
      </c>
      <c r="Q14" s="69">
        <f t="shared" si="8"/>
        <v>0</v>
      </c>
      <c r="R14" s="30"/>
      <c r="S14" s="30"/>
      <c r="T14" s="30"/>
      <c r="U14" s="45">
        <v>0</v>
      </c>
      <c r="V14" s="71">
        <f>_xlfn.IFERROR(U14/$U$28,0)</f>
        <v>0</v>
      </c>
      <c r="W14" s="45">
        <v>0</v>
      </c>
      <c r="X14" s="71">
        <f>_xlfn.IFERROR(W14/$W$28,0)</f>
        <v>0</v>
      </c>
      <c r="Y14" s="45">
        <v>0</v>
      </c>
      <c r="Z14" s="71">
        <f>_xlfn.IFERROR(Y14/$Y$28,0)</f>
        <v>0</v>
      </c>
      <c r="AA14" s="30"/>
      <c r="AB14" s="30"/>
    </row>
    <row r="15" spans="1:28" ht="15">
      <c r="A15" s="30"/>
      <c r="B15" s="332"/>
      <c r="C15" s="240" t="s">
        <v>267</v>
      </c>
      <c r="D15" s="279"/>
      <c r="E15" s="279"/>
      <c r="F15" s="279"/>
      <c r="G15" s="299"/>
      <c r="H15" s="45">
        <v>0</v>
      </c>
      <c r="I15" s="45">
        <v>0</v>
      </c>
      <c r="J15" s="46">
        <f t="shared" si="6"/>
        <v>0</v>
      </c>
      <c r="K15" s="71">
        <f>_xlfn.IFERROR(J15/$J$28,0)</f>
        <v>0</v>
      </c>
      <c r="L15" s="30"/>
      <c r="M15" s="45">
        <v>0</v>
      </c>
      <c r="N15" s="71">
        <f>_xlfn.IFERROR(M15/$M$28,0)</f>
        <v>0</v>
      </c>
      <c r="O15" s="30"/>
      <c r="P15" s="45">
        <f t="shared" si="7"/>
        <v>0</v>
      </c>
      <c r="Q15" s="69">
        <f t="shared" si="8"/>
        <v>0</v>
      </c>
      <c r="R15" s="30"/>
      <c r="S15" s="30"/>
      <c r="T15" s="30"/>
      <c r="U15" s="45">
        <v>0</v>
      </c>
      <c r="V15" s="71">
        <f>_xlfn.IFERROR(U15/$U$28,0)</f>
        <v>0</v>
      </c>
      <c r="W15" s="45">
        <v>0</v>
      </c>
      <c r="X15" s="71">
        <f>_xlfn.IFERROR(W15/$W$28,0)</f>
        <v>0</v>
      </c>
      <c r="Y15" s="45">
        <v>0</v>
      </c>
      <c r="Z15" s="71">
        <f>_xlfn.IFERROR(Y15/$Y$28,0)</f>
        <v>0</v>
      </c>
      <c r="AA15" s="30"/>
      <c r="AB15" s="30"/>
    </row>
    <row r="16" spans="1:28" ht="15">
      <c r="A16" s="30"/>
      <c r="B16" s="332"/>
      <c r="C16" s="240" t="s">
        <v>268</v>
      </c>
      <c r="D16" s="279"/>
      <c r="E16" s="279"/>
      <c r="F16" s="279"/>
      <c r="G16" s="299"/>
      <c r="H16" s="45">
        <v>0</v>
      </c>
      <c r="I16" s="45">
        <v>0</v>
      </c>
      <c r="J16" s="46">
        <f aca="true" t="shared" si="9" ref="J16:J18">H16+I16</f>
        <v>0</v>
      </c>
      <c r="K16" s="71"/>
      <c r="L16" s="30"/>
      <c r="M16" s="45"/>
      <c r="N16" s="71"/>
      <c r="O16" s="30"/>
      <c r="P16" s="45"/>
      <c r="Q16" s="69"/>
      <c r="R16" s="30"/>
      <c r="S16" s="30"/>
      <c r="T16" s="30"/>
      <c r="U16" s="45"/>
      <c r="V16" s="71"/>
      <c r="W16" s="45"/>
      <c r="X16" s="71"/>
      <c r="Y16" s="45"/>
      <c r="Z16" s="71"/>
      <c r="AA16" s="30"/>
      <c r="AB16" s="30"/>
    </row>
    <row r="17" spans="1:28" ht="15">
      <c r="A17" s="30"/>
      <c r="B17" s="332"/>
      <c r="C17" s="201" t="s">
        <v>271</v>
      </c>
      <c r="D17" s="279"/>
      <c r="E17" s="279"/>
      <c r="F17" s="279"/>
      <c r="G17" s="299"/>
      <c r="H17" s="45">
        <v>0</v>
      </c>
      <c r="I17" s="45">
        <v>0</v>
      </c>
      <c r="J17" s="46">
        <f t="shared" si="9"/>
        <v>0</v>
      </c>
      <c r="K17" s="71"/>
      <c r="L17" s="30"/>
      <c r="M17" s="45"/>
      <c r="N17" s="71"/>
      <c r="O17" s="30"/>
      <c r="P17" s="45"/>
      <c r="Q17" s="69"/>
      <c r="R17" s="30"/>
      <c r="S17" s="30"/>
      <c r="T17" s="30"/>
      <c r="U17" s="45"/>
      <c r="V17" s="71"/>
      <c r="W17" s="45"/>
      <c r="X17" s="71"/>
      <c r="Y17" s="45"/>
      <c r="Z17" s="71"/>
      <c r="AA17" s="30"/>
      <c r="AB17" s="30"/>
    </row>
    <row r="18" spans="1:28" ht="15">
      <c r="A18" s="30"/>
      <c r="B18" s="332"/>
      <c r="C18" s="240" t="s">
        <v>67</v>
      </c>
      <c r="D18" s="279"/>
      <c r="E18" s="279"/>
      <c r="F18" s="279"/>
      <c r="G18" s="299"/>
      <c r="H18" s="45">
        <v>0</v>
      </c>
      <c r="I18" s="45">
        <v>0</v>
      </c>
      <c r="J18" s="46">
        <f t="shared" si="9"/>
        <v>0</v>
      </c>
      <c r="K18" s="71"/>
      <c r="L18" s="30"/>
      <c r="M18" s="45"/>
      <c r="N18" s="71"/>
      <c r="O18" s="30"/>
      <c r="P18" s="45"/>
      <c r="Q18" s="69"/>
      <c r="R18" s="30"/>
      <c r="S18" s="30"/>
      <c r="T18" s="30"/>
      <c r="U18" s="45"/>
      <c r="V18" s="71"/>
      <c r="W18" s="45"/>
      <c r="X18" s="71"/>
      <c r="Y18" s="45"/>
      <c r="Z18" s="71"/>
      <c r="AA18" s="30"/>
      <c r="AB18" s="30"/>
    </row>
    <row r="19" spans="1:28" ht="15">
      <c r="A19" s="30"/>
      <c r="B19" s="363" t="s">
        <v>474</v>
      </c>
      <c r="C19" s="240"/>
      <c r="D19" s="279"/>
      <c r="E19" s="279"/>
      <c r="F19" s="279"/>
      <c r="G19" s="299"/>
      <c r="H19" s="45"/>
      <c r="I19" s="45"/>
      <c r="J19" s="46"/>
      <c r="K19" s="71"/>
      <c r="L19" s="30"/>
      <c r="M19" s="45"/>
      <c r="N19" s="71"/>
      <c r="O19" s="30"/>
      <c r="P19" s="45"/>
      <c r="Q19" s="69"/>
      <c r="R19" s="30"/>
      <c r="S19" s="30"/>
      <c r="T19" s="30"/>
      <c r="U19" s="45"/>
      <c r="V19" s="71"/>
      <c r="W19" s="45"/>
      <c r="X19" s="71"/>
      <c r="Y19" s="45"/>
      <c r="Z19" s="71"/>
      <c r="AA19" s="30"/>
      <c r="AB19" s="30"/>
    </row>
    <row r="20" spans="1:28" ht="15">
      <c r="A20" s="30"/>
      <c r="B20" s="332"/>
      <c r="C20" s="240" t="s">
        <v>263</v>
      </c>
      <c r="D20" s="279"/>
      <c r="E20" s="279"/>
      <c r="F20" s="279"/>
      <c r="G20" s="299"/>
      <c r="H20" s="45">
        <v>0</v>
      </c>
      <c r="I20" s="45">
        <v>0</v>
      </c>
      <c r="J20" s="46">
        <f t="shared" si="6"/>
        <v>0</v>
      </c>
      <c r="K20" s="71">
        <f>_xlfn.IFERROR(J20/$J$28,0)</f>
        <v>0</v>
      </c>
      <c r="L20" s="30"/>
      <c r="M20" s="45">
        <v>0</v>
      </c>
      <c r="N20" s="71">
        <f>_xlfn.IFERROR(M20/$M$28,0)</f>
        <v>0</v>
      </c>
      <c r="O20" s="30"/>
      <c r="P20" s="45">
        <f t="shared" si="7"/>
        <v>0</v>
      </c>
      <c r="Q20" s="69">
        <f t="shared" si="8"/>
        <v>0</v>
      </c>
      <c r="R20" s="30"/>
      <c r="S20" s="30"/>
      <c r="T20" s="30"/>
      <c r="U20" s="45">
        <v>0</v>
      </c>
      <c r="V20" s="71">
        <f>_xlfn.IFERROR(U20/$U$28,0)</f>
        <v>0</v>
      </c>
      <c r="W20" s="45">
        <v>0</v>
      </c>
      <c r="X20" s="71">
        <f>_xlfn.IFERROR(W20/$W$28,0)</f>
        <v>0</v>
      </c>
      <c r="Y20" s="45">
        <v>0</v>
      </c>
      <c r="Z20" s="71">
        <f>_xlfn.IFERROR(Y20/$Y$28,0)</f>
        <v>0</v>
      </c>
      <c r="AA20" s="30"/>
      <c r="AB20" s="30"/>
    </row>
    <row r="21" spans="1:28" ht="15">
      <c r="A21" s="30"/>
      <c r="B21" s="257"/>
      <c r="C21" s="240" t="s">
        <v>264</v>
      </c>
      <c r="D21" s="279"/>
      <c r="E21" s="279"/>
      <c r="F21" s="279"/>
      <c r="G21" s="299"/>
      <c r="H21" s="45">
        <v>0</v>
      </c>
      <c r="I21" s="45">
        <v>0</v>
      </c>
      <c r="J21" s="46">
        <f t="shared" si="6"/>
        <v>0</v>
      </c>
      <c r="K21" s="71">
        <f>_xlfn.IFERROR(J21/$J$28,0)</f>
        <v>0</v>
      </c>
      <c r="L21" s="30"/>
      <c r="M21" s="45">
        <v>0</v>
      </c>
      <c r="N21" s="71">
        <f>_xlfn.IFERROR(M21/$M$28,0)</f>
        <v>0</v>
      </c>
      <c r="O21" s="30"/>
      <c r="P21" s="45">
        <f t="shared" si="7"/>
        <v>0</v>
      </c>
      <c r="Q21" s="69">
        <f t="shared" si="8"/>
        <v>0</v>
      </c>
      <c r="R21" s="30"/>
      <c r="S21" s="30"/>
      <c r="T21" s="30"/>
      <c r="U21" s="45">
        <v>0</v>
      </c>
      <c r="V21" s="71">
        <f>_xlfn.IFERROR(U21/$U$28,0)</f>
        <v>0</v>
      </c>
      <c r="W21" s="45">
        <v>0</v>
      </c>
      <c r="X21" s="71">
        <f>_xlfn.IFERROR(W21/$W$28,0)</f>
        <v>0</v>
      </c>
      <c r="Y21" s="45">
        <v>0</v>
      </c>
      <c r="Z21" s="71">
        <f>_xlfn.IFERROR(Y21/$Y$28,0)</f>
        <v>0</v>
      </c>
      <c r="AA21" s="30"/>
      <c r="AB21" s="30"/>
    </row>
    <row r="22" spans="1:28" ht="15">
      <c r="A22" s="30"/>
      <c r="B22" s="257"/>
      <c r="C22" s="171" t="s">
        <v>272</v>
      </c>
      <c r="D22" s="279"/>
      <c r="E22" s="279"/>
      <c r="F22" s="279"/>
      <c r="G22" s="299"/>
      <c r="H22" s="45">
        <v>0</v>
      </c>
      <c r="I22" s="45">
        <v>0</v>
      </c>
      <c r="J22" s="46">
        <f t="shared" si="6"/>
        <v>0</v>
      </c>
      <c r="K22" s="71">
        <f>_xlfn.IFERROR(J22/$J$28,0)</f>
        <v>0</v>
      </c>
      <c r="L22" s="30"/>
      <c r="M22" s="45">
        <v>0</v>
      </c>
      <c r="N22" s="71">
        <f>_xlfn.IFERROR(M22/$M$28,0)</f>
        <v>0</v>
      </c>
      <c r="O22" s="30"/>
      <c r="P22" s="45">
        <f t="shared" si="7"/>
        <v>0</v>
      </c>
      <c r="Q22" s="69">
        <f t="shared" si="8"/>
        <v>0</v>
      </c>
      <c r="R22" s="30"/>
      <c r="S22" s="30"/>
      <c r="T22" s="30"/>
      <c r="U22" s="45">
        <v>0</v>
      </c>
      <c r="V22" s="71">
        <f>_xlfn.IFERROR(U22/$U$28,0)</f>
        <v>0</v>
      </c>
      <c r="W22" s="45">
        <v>0</v>
      </c>
      <c r="X22" s="71">
        <f>_xlfn.IFERROR(W22/$W$28,0)</f>
        <v>0</v>
      </c>
      <c r="Y22" s="45">
        <v>0</v>
      </c>
      <c r="Z22" s="71">
        <f>_xlfn.IFERROR(Y22/$Y$28,0)</f>
        <v>0</v>
      </c>
      <c r="AA22" s="30"/>
      <c r="AB22" s="30"/>
    </row>
    <row r="23" spans="1:28" ht="15">
      <c r="A23" s="30"/>
      <c r="B23" s="257"/>
      <c r="C23" s="171" t="s">
        <v>273</v>
      </c>
      <c r="D23" s="300"/>
      <c r="E23" s="300"/>
      <c r="F23" s="279"/>
      <c r="G23" s="299"/>
      <c r="H23" s="45">
        <v>0</v>
      </c>
      <c r="I23" s="45">
        <v>0</v>
      </c>
      <c r="J23" s="46">
        <f t="shared" si="6"/>
        <v>0</v>
      </c>
      <c r="K23" s="71"/>
      <c r="L23" s="30"/>
      <c r="M23" s="47"/>
      <c r="N23" s="71"/>
      <c r="O23" s="30"/>
      <c r="P23" s="47"/>
      <c r="Q23" s="70"/>
      <c r="R23" s="30"/>
      <c r="S23" s="30"/>
      <c r="T23" s="30"/>
      <c r="U23" s="47"/>
      <c r="V23" s="71"/>
      <c r="W23" s="47"/>
      <c r="X23" s="71"/>
      <c r="Y23" s="47"/>
      <c r="Z23" s="71"/>
      <c r="AA23" s="30"/>
      <c r="AB23" s="30"/>
    </row>
    <row r="24" spans="1:28" ht="15">
      <c r="A24" s="30"/>
      <c r="B24" s="257"/>
      <c r="C24" s="1" t="s">
        <v>67</v>
      </c>
      <c r="D24" s="170"/>
      <c r="E24" s="170"/>
      <c r="F24" s="170"/>
      <c r="G24" s="9"/>
      <c r="H24" s="45">
        <v>0</v>
      </c>
      <c r="I24" s="45">
        <v>0</v>
      </c>
      <c r="J24" s="46">
        <f t="shared" si="6"/>
        <v>0</v>
      </c>
      <c r="K24" s="71"/>
      <c r="L24" s="30"/>
      <c r="M24" s="47"/>
      <c r="N24" s="71"/>
      <c r="O24" s="30"/>
      <c r="P24" s="47"/>
      <c r="Q24" s="70"/>
      <c r="R24" s="30"/>
      <c r="S24" s="30"/>
      <c r="T24" s="30"/>
      <c r="U24" s="47"/>
      <c r="V24" s="71"/>
      <c r="W24" s="47"/>
      <c r="X24" s="71"/>
      <c r="Y24" s="47"/>
      <c r="Z24" s="71"/>
      <c r="AA24" s="30"/>
      <c r="AB24" s="30"/>
    </row>
    <row r="25" spans="1:28" ht="15">
      <c r="A25" s="30"/>
      <c r="B25" s="257"/>
      <c r="D25" s="170"/>
      <c r="E25" s="170"/>
      <c r="F25" s="170"/>
      <c r="G25" s="9"/>
      <c r="H25" s="45"/>
      <c r="I25" s="45"/>
      <c r="J25" s="46"/>
      <c r="K25" s="71"/>
      <c r="L25" s="30"/>
      <c r="M25" s="47"/>
      <c r="N25" s="71"/>
      <c r="O25" s="30"/>
      <c r="P25" s="47"/>
      <c r="Q25" s="70"/>
      <c r="R25" s="30"/>
      <c r="S25" s="30"/>
      <c r="T25" s="30"/>
      <c r="U25" s="47"/>
      <c r="V25" s="71"/>
      <c r="W25" s="47"/>
      <c r="X25" s="71"/>
      <c r="Y25" s="47"/>
      <c r="Z25" s="71"/>
      <c r="AA25" s="30"/>
      <c r="AB25" s="30"/>
    </row>
    <row r="26" spans="1:28" ht="15">
      <c r="A26" s="30"/>
      <c r="B26" s="63"/>
      <c r="G26" s="9"/>
      <c r="H26" s="45"/>
      <c r="I26" s="45"/>
      <c r="J26" s="46"/>
      <c r="K26" s="71"/>
      <c r="L26" s="30"/>
      <c r="M26" s="47"/>
      <c r="N26" s="71"/>
      <c r="O26" s="30"/>
      <c r="P26" s="47"/>
      <c r="Q26" s="70"/>
      <c r="R26" s="30"/>
      <c r="S26" s="30"/>
      <c r="T26" s="30"/>
      <c r="U26" s="47"/>
      <c r="V26" s="71"/>
      <c r="W26" s="47"/>
      <c r="X26" s="71"/>
      <c r="Y26" s="47"/>
      <c r="Z26" s="71"/>
      <c r="AA26" s="30"/>
      <c r="AB26" s="30"/>
    </row>
    <row r="27" spans="1:28" ht="15" thickBot="1">
      <c r="A27" s="30"/>
      <c r="B27" s="10"/>
      <c r="C27" s="74"/>
      <c r="D27" s="74"/>
      <c r="E27" s="74"/>
      <c r="F27" s="74"/>
      <c r="G27" s="28"/>
      <c r="H27" s="45"/>
      <c r="I27" s="45"/>
      <c r="J27" s="46"/>
      <c r="K27" s="71">
        <f>_xlfn.IFERROR(J27/$J$28,0)</f>
        <v>0</v>
      </c>
      <c r="L27" s="30"/>
      <c r="M27" s="47">
        <v>0</v>
      </c>
      <c r="N27" s="71">
        <f>_xlfn.IFERROR(M27/$M$28,0)</f>
        <v>0</v>
      </c>
      <c r="O27" s="30"/>
      <c r="P27" s="47">
        <f t="shared" si="7"/>
        <v>0</v>
      </c>
      <c r="Q27" s="70">
        <f t="shared" si="8"/>
        <v>0</v>
      </c>
      <c r="R27" s="30"/>
      <c r="S27" s="30"/>
      <c r="T27" s="30"/>
      <c r="U27" s="47">
        <v>0</v>
      </c>
      <c r="V27" s="71">
        <f>_xlfn.IFERROR(U27/$U$28,0)</f>
        <v>0</v>
      </c>
      <c r="W27" s="47">
        <v>0</v>
      </c>
      <c r="X27" s="71">
        <f>_xlfn.IFERROR(W27/$W$28,0)</f>
        <v>0</v>
      </c>
      <c r="Y27" s="47">
        <v>0</v>
      </c>
      <c r="Z27" s="71">
        <f>_xlfn.IFERROR(Y27/$Y$28,0)</f>
        <v>0</v>
      </c>
      <c r="AA27" s="30"/>
      <c r="AB27" s="30"/>
    </row>
    <row r="28" spans="1:28" ht="15.75" thickBot="1">
      <c r="A28" s="30"/>
      <c r="B28" s="88" t="s">
        <v>464</v>
      </c>
      <c r="C28" s="116"/>
      <c r="D28" s="89"/>
      <c r="E28" s="89"/>
      <c r="F28" s="89"/>
      <c r="G28" s="89"/>
      <c r="H28" s="339">
        <f>SUM(H9:H27)</f>
        <v>0</v>
      </c>
      <c r="I28" s="339">
        <f>SUM(I9:I27)</f>
        <v>0</v>
      </c>
      <c r="J28" s="339">
        <f>SUM(J9:J27)</f>
        <v>0</v>
      </c>
      <c r="K28" s="681">
        <f>_xlfn.IFERROR(J28/$J$28,0)</f>
        <v>0</v>
      </c>
      <c r="L28" s="30"/>
      <c r="M28" s="339">
        <f>SUM(M9:M27)</f>
        <v>0</v>
      </c>
      <c r="N28" s="681">
        <f>_xlfn.IFERROR(M28/$M$28,0)</f>
        <v>0</v>
      </c>
      <c r="O28" s="30"/>
      <c r="P28" s="339">
        <f>J28-M28</f>
        <v>0</v>
      </c>
      <c r="Q28" s="681">
        <f>_xlfn.IFERROR(P28/M28,0)</f>
        <v>0</v>
      </c>
      <c r="R28" s="30"/>
      <c r="S28" s="30"/>
      <c r="T28" s="30"/>
      <c r="U28" s="339">
        <f>SUM(U9:U27)</f>
        <v>0</v>
      </c>
      <c r="V28" s="681">
        <f>_xlfn.IFERROR(U28/$U$28,0)</f>
        <v>0</v>
      </c>
      <c r="W28" s="339">
        <f>SUM(W9:W27)</f>
        <v>0</v>
      </c>
      <c r="X28" s="681">
        <f>_xlfn.IFERROR(W28/$W$28,0)</f>
        <v>0</v>
      </c>
      <c r="Y28" s="339">
        <f>SUM(Y9:Y27)</f>
        <v>0</v>
      </c>
      <c r="Z28" s="681">
        <f>_xlfn.IFERROR(Y28/$Y$28,0)</f>
        <v>0</v>
      </c>
      <c r="AA28" s="30"/>
      <c r="AB28" s="30"/>
    </row>
    <row r="29" spans="1:28" ht="15">
      <c r="A29" s="30"/>
      <c r="B29" s="31"/>
      <c r="C29" s="31"/>
      <c r="D29" s="30"/>
      <c r="E29" s="30"/>
      <c r="F29" s="30"/>
      <c r="G29" s="30"/>
      <c r="H29" s="30"/>
      <c r="I29" s="30"/>
      <c r="J29" s="30"/>
      <c r="K29" s="30"/>
      <c r="L29" s="30"/>
      <c r="M29" s="30"/>
      <c r="N29" s="30"/>
      <c r="O29" s="30"/>
      <c r="P29" s="30"/>
      <c r="Q29" s="30"/>
      <c r="R29" s="30"/>
      <c r="S29" s="30"/>
      <c r="T29" s="30"/>
      <c r="U29" s="30"/>
      <c r="V29" s="30"/>
      <c r="W29" s="30"/>
      <c r="X29" s="30"/>
      <c r="Y29" s="30"/>
      <c r="Z29" s="30"/>
      <c r="AA29" s="30"/>
      <c r="AB29" s="30"/>
    </row>
    <row r="30" spans="1:28" ht="15">
      <c r="A30" s="30"/>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row>
  </sheetData>
  <mergeCells count="14">
    <mergeCell ref="B2:J2"/>
    <mergeCell ref="B7:G7"/>
    <mergeCell ref="B3:D3"/>
    <mergeCell ref="B4:D4"/>
    <mergeCell ref="E3:J3"/>
    <mergeCell ref="E4:J4"/>
    <mergeCell ref="B5:D5"/>
    <mergeCell ref="E5:J5"/>
    <mergeCell ref="Z7:Z8"/>
    <mergeCell ref="N7:N8"/>
    <mergeCell ref="P6:Q6"/>
    <mergeCell ref="K7:K8"/>
    <mergeCell ref="V7:V8"/>
    <mergeCell ref="X7:X8"/>
  </mergeCells>
  <printOptions/>
  <pageMargins left="0.7" right="0.7" top="0.75" bottom="0.75" header="0.3" footer="0.3"/>
  <pageSetup fitToHeight="0" fitToWidth="1" horizontalDpi="600" verticalDpi="600" orientation="landscape" paperSize="9" scale="78"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E15"/>
  <sheetViews>
    <sheetView view="pageBreakPreview" zoomScale="60" workbookViewId="0" topLeftCell="E1"/>
  </sheetViews>
  <sheetFormatPr defaultColWidth="9.140625" defaultRowHeight="15"/>
  <cols>
    <col min="1" max="1" width="4.28125" style="1" customWidth="1"/>
    <col min="2" max="6" width="13.7109375" style="1" customWidth="1"/>
    <col min="7" max="7" width="11.8515625" style="1" customWidth="1"/>
    <col min="8" max="8" width="30.28125" style="1" customWidth="1"/>
    <col min="9" max="9" width="28.421875" style="1" customWidth="1"/>
    <col min="10" max="10" width="26.00390625" style="1" customWidth="1"/>
    <col min="11" max="11" width="13.00390625" style="1" customWidth="1"/>
    <col min="12" max="13" width="30.28125" style="1" customWidth="1"/>
    <col min="14" max="14" width="13.00390625" style="1" customWidth="1"/>
    <col min="15" max="15" width="9.140625" style="1" customWidth="1"/>
    <col min="16" max="16" width="25.00390625" style="1" customWidth="1"/>
    <col min="17" max="17" width="13.00390625" style="1" customWidth="1"/>
    <col min="18" max="18" width="9.140625" style="1" customWidth="1"/>
    <col min="19" max="19" width="25.00390625" style="1" customWidth="1"/>
    <col min="20" max="20" width="16.421875" style="1" customWidth="1"/>
    <col min="21" max="23" width="9.140625" style="1" hidden="1" customWidth="1"/>
    <col min="24" max="24" width="25.00390625" style="1" hidden="1" customWidth="1"/>
    <col min="25" max="25" width="13.00390625" style="1" hidden="1" customWidth="1"/>
    <col min="26" max="26" width="25.00390625" style="1" hidden="1" customWidth="1"/>
    <col min="27" max="27" width="13.00390625" style="1" hidden="1" customWidth="1"/>
    <col min="28" max="28" width="26.421875" style="1" hidden="1" customWidth="1"/>
    <col min="29" max="29" width="13.00390625" style="1" hidden="1" customWidth="1"/>
    <col min="30" max="32" width="9.140625" style="1" hidden="1" customWidth="1"/>
    <col min="33" max="16384" width="9.140625" style="1" customWidth="1"/>
  </cols>
  <sheetData>
    <row r="1" spans="1:31" ht="15" thickBot="1">
      <c r="A1" s="30"/>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row>
    <row r="2" spans="1:31" ht="15.75" thickBot="1">
      <c r="A2" s="30"/>
      <c r="B2" s="1008" t="s">
        <v>475</v>
      </c>
      <c r="C2" s="1009"/>
      <c r="D2" s="1009"/>
      <c r="E2" s="1009"/>
      <c r="F2" s="1009"/>
      <c r="G2" s="1009"/>
      <c r="H2" s="1009"/>
      <c r="I2" s="1009"/>
      <c r="J2" s="1010"/>
      <c r="K2" s="30"/>
      <c r="L2" s="30"/>
      <c r="M2" s="30"/>
      <c r="N2" s="30"/>
      <c r="O2" s="30"/>
      <c r="P2" s="30"/>
      <c r="Q2" s="30"/>
      <c r="R2" s="30"/>
      <c r="S2" s="30"/>
      <c r="T2" s="30"/>
      <c r="U2" s="30"/>
      <c r="V2" s="30"/>
      <c r="W2" s="30"/>
      <c r="X2" s="30"/>
      <c r="Y2" s="30"/>
      <c r="Z2" s="30"/>
      <c r="AA2" s="30"/>
      <c r="AB2" s="30"/>
      <c r="AC2" s="30"/>
      <c r="AD2" s="30"/>
      <c r="AE2" s="30"/>
    </row>
    <row r="3" spans="1:31" ht="15">
      <c r="A3" s="30"/>
      <c r="B3" s="861" t="s">
        <v>19</v>
      </c>
      <c r="C3" s="862"/>
      <c r="D3" s="862"/>
      <c r="E3" s="891"/>
      <c r="F3" s="891"/>
      <c r="G3" s="891"/>
      <c r="H3" s="891"/>
      <c r="I3" s="891"/>
      <c r="J3" s="892"/>
      <c r="K3" s="30"/>
      <c r="L3" s="30"/>
      <c r="M3" s="30"/>
      <c r="N3" s="30"/>
      <c r="O3" s="30"/>
      <c r="P3" s="30"/>
      <c r="Q3" s="30"/>
      <c r="R3" s="30"/>
      <c r="S3" s="30"/>
      <c r="T3" s="30"/>
      <c r="U3" s="30"/>
      <c r="V3" s="30"/>
      <c r="W3" s="30"/>
      <c r="X3" s="30"/>
      <c r="Y3" s="30"/>
      <c r="Z3" s="30"/>
      <c r="AA3" s="30"/>
      <c r="AB3" s="30"/>
      <c r="AC3" s="30"/>
      <c r="AD3" s="30"/>
      <c r="AE3" s="30"/>
    </row>
    <row r="4" spans="1:31" ht="15">
      <c r="A4" s="30"/>
      <c r="B4" s="863" t="s">
        <v>20</v>
      </c>
      <c r="C4" s="864"/>
      <c r="D4" s="864"/>
      <c r="E4" s="877"/>
      <c r="F4" s="877"/>
      <c r="G4" s="877"/>
      <c r="H4" s="877"/>
      <c r="I4" s="877"/>
      <c r="J4" s="878"/>
      <c r="K4" s="30"/>
      <c r="L4" s="30"/>
      <c r="M4" s="30"/>
      <c r="N4" s="30"/>
      <c r="O4" s="30"/>
      <c r="P4" s="30"/>
      <c r="Q4" s="30"/>
      <c r="R4" s="30"/>
      <c r="S4" s="30"/>
      <c r="T4" s="30"/>
      <c r="U4" s="30"/>
      <c r="V4" s="30"/>
      <c r="W4" s="30"/>
      <c r="X4" s="30"/>
      <c r="Y4" s="30"/>
      <c r="Z4" s="30"/>
      <c r="AA4" s="30"/>
      <c r="AB4" s="30"/>
      <c r="AC4" s="30"/>
      <c r="AD4" s="30"/>
      <c r="AE4" s="30"/>
    </row>
    <row r="5" spans="1:31" ht="15.75" thickBot="1">
      <c r="A5" s="30"/>
      <c r="B5" s="865" t="s">
        <v>21</v>
      </c>
      <c r="C5" s="866"/>
      <c r="D5" s="866"/>
      <c r="E5" s="656"/>
      <c r="F5" s="656"/>
      <c r="G5" s="656"/>
      <c r="H5" s="656"/>
      <c r="I5" s="656"/>
      <c r="J5" s="657"/>
      <c r="K5" s="30"/>
      <c r="L5" s="30"/>
      <c r="M5" s="30"/>
      <c r="N5" s="30"/>
      <c r="O5" s="30"/>
      <c r="P5" s="30"/>
      <c r="Q5" s="30"/>
      <c r="R5" s="30"/>
      <c r="S5" s="30"/>
      <c r="T5" s="30"/>
      <c r="U5" s="30"/>
      <c r="V5" s="30"/>
      <c r="W5" s="30"/>
      <c r="X5" s="30"/>
      <c r="Y5" s="30"/>
      <c r="Z5" s="30"/>
      <c r="AA5" s="30"/>
      <c r="AB5" s="30"/>
      <c r="AC5" s="30"/>
      <c r="AD5" s="30"/>
      <c r="AE5" s="30"/>
    </row>
    <row r="6" spans="1:31" ht="15.75" thickBot="1">
      <c r="A6" s="30"/>
      <c r="B6" s="31"/>
      <c r="C6" s="31"/>
      <c r="D6" s="30"/>
      <c r="E6" s="30"/>
      <c r="F6" s="30"/>
      <c r="G6" s="30"/>
      <c r="H6" s="30"/>
      <c r="I6" s="30"/>
      <c r="J6" s="30"/>
      <c r="K6" s="30"/>
      <c r="L6" s="30"/>
      <c r="M6" s="30"/>
      <c r="N6" s="30"/>
      <c r="O6" s="30"/>
      <c r="P6" s="30"/>
      <c r="Q6" s="30"/>
      <c r="R6" s="30"/>
      <c r="S6" s="886" t="s">
        <v>23</v>
      </c>
      <c r="T6" s="887"/>
      <c r="U6" s="30"/>
      <c r="V6" s="30"/>
      <c r="W6" s="30"/>
      <c r="X6" s="30"/>
      <c r="Y6" s="30"/>
      <c r="Z6" s="30"/>
      <c r="AA6" s="30"/>
      <c r="AB6" s="30"/>
      <c r="AC6" s="30"/>
      <c r="AD6" s="30"/>
      <c r="AE6" s="30"/>
    </row>
    <row r="7" spans="1:31" ht="30">
      <c r="A7" s="30"/>
      <c r="B7" s="888" t="s">
        <v>281</v>
      </c>
      <c r="C7" s="889"/>
      <c r="D7" s="889"/>
      <c r="E7" s="889"/>
      <c r="F7" s="889"/>
      <c r="G7" s="890"/>
      <c r="H7" s="72" t="s">
        <v>466</v>
      </c>
      <c r="I7" s="72" t="s">
        <v>467</v>
      </c>
      <c r="J7" s="72" t="s">
        <v>476</v>
      </c>
      <c r="K7" s="847" t="s">
        <v>27</v>
      </c>
      <c r="L7" s="72" t="s">
        <v>477</v>
      </c>
      <c r="M7" s="72" t="s">
        <v>478</v>
      </c>
      <c r="N7" s="847" t="s">
        <v>27</v>
      </c>
      <c r="O7" s="30"/>
      <c r="P7" s="72" t="e">
        <f>#REF!</f>
        <v>#REF!</v>
      </c>
      <c r="Q7" s="847" t="s">
        <v>27</v>
      </c>
      <c r="R7" s="30"/>
      <c r="S7" s="713" t="s">
        <v>32</v>
      </c>
      <c r="T7" s="128" t="s">
        <v>33</v>
      </c>
      <c r="U7" s="30"/>
      <c r="V7" s="30"/>
      <c r="W7" s="30"/>
      <c r="X7" s="72" t="e">
        <f>#REF!</f>
        <v>#REF!</v>
      </c>
      <c r="Y7" s="847" t="s">
        <v>469</v>
      </c>
      <c r="Z7" s="72" t="e">
        <f>#REF!</f>
        <v>#REF!</v>
      </c>
      <c r="AA7" s="847" t="s">
        <v>469</v>
      </c>
      <c r="AB7" s="72" t="e">
        <f>#REF!</f>
        <v>#REF!</v>
      </c>
      <c r="AC7" s="847" t="s">
        <v>469</v>
      </c>
      <c r="AD7" s="30"/>
      <c r="AE7" s="30"/>
    </row>
    <row r="8" spans="1:31" ht="30.75" thickBot="1">
      <c r="A8" s="30"/>
      <c r="B8" s="75"/>
      <c r="C8" s="43"/>
      <c r="D8" s="43"/>
      <c r="E8" s="43"/>
      <c r="F8" s="43"/>
      <c r="G8" s="76"/>
      <c r="H8" s="44" t="s">
        <v>292</v>
      </c>
      <c r="I8" s="44" t="s">
        <v>36</v>
      </c>
      <c r="J8" s="44" t="s">
        <v>470</v>
      </c>
      <c r="K8" s="848"/>
      <c r="L8" s="44" t="s">
        <v>38</v>
      </c>
      <c r="M8" s="44" t="s">
        <v>479</v>
      </c>
      <c r="N8" s="848"/>
      <c r="O8" s="30"/>
      <c r="P8" s="44" t="s">
        <v>40</v>
      </c>
      <c r="Q8" s="848"/>
      <c r="R8" s="30"/>
      <c r="S8" s="78" t="s">
        <v>41</v>
      </c>
      <c r="T8" s="57" t="s">
        <v>42</v>
      </c>
      <c r="U8" s="30"/>
      <c r="V8" s="30"/>
      <c r="W8" s="30"/>
      <c r="X8" s="44" t="s">
        <v>294</v>
      </c>
      <c r="Y8" s="848"/>
      <c r="Z8" s="44" t="s">
        <v>295</v>
      </c>
      <c r="AA8" s="848"/>
      <c r="AB8" s="44" t="s">
        <v>43</v>
      </c>
      <c r="AC8" s="848"/>
      <c r="AD8" s="30"/>
      <c r="AE8" s="30"/>
    </row>
    <row r="9" spans="1:31" ht="15">
      <c r="A9" s="30"/>
      <c r="B9" s="338">
        <v>24.1</v>
      </c>
      <c r="C9" s="240" t="s">
        <v>480</v>
      </c>
      <c r="D9" s="279"/>
      <c r="E9" s="279"/>
      <c r="F9" s="279"/>
      <c r="G9" s="299"/>
      <c r="H9" s="45">
        <v>0</v>
      </c>
      <c r="I9" s="45">
        <v>0</v>
      </c>
      <c r="J9" s="46">
        <f aca="true" t="shared" si="0" ref="J9">H9+I9</f>
        <v>0</v>
      </c>
      <c r="K9" s="71">
        <f>_xlfn.IFERROR(J9/$J$13,0)</f>
        <v>0</v>
      </c>
      <c r="L9" s="45">
        <v>0</v>
      </c>
      <c r="M9" s="45">
        <f aca="true" t="shared" si="1" ref="M9">J9+L9</f>
        <v>0</v>
      </c>
      <c r="N9" s="71">
        <f>_xlfn.IFERROR(M9/$J$13,0)</f>
        <v>0</v>
      </c>
      <c r="O9" s="30"/>
      <c r="P9" s="45">
        <v>0</v>
      </c>
      <c r="Q9" s="71">
        <f>_xlfn.IFERROR(P9/$P$13,0)</f>
        <v>0</v>
      </c>
      <c r="R9" s="30"/>
      <c r="S9" s="45">
        <f>M9-P9</f>
        <v>0</v>
      </c>
      <c r="T9" s="69">
        <f aca="true" t="shared" si="2" ref="T9">_xlfn.IFERROR(S9/P9,0)</f>
        <v>0</v>
      </c>
      <c r="U9" s="30"/>
      <c r="V9" s="30"/>
      <c r="W9" s="30"/>
      <c r="X9" s="45">
        <v>0</v>
      </c>
      <c r="Y9" s="71">
        <f>_xlfn.IFERROR(X9/$X$13,0)</f>
        <v>0</v>
      </c>
      <c r="Z9" s="45">
        <v>0</v>
      </c>
      <c r="AA9" s="71">
        <f>_xlfn.IFERROR(Z9/$Z$13,0)</f>
        <v>0</v>
      </c>
      <c r="AB9" s="45">
        <v>0</v>
      </c>
      <c r="AC9" s="71">
        <f>_xlfn.IFERROR(AB9/$AB$13,0)</f>
        <v>0</v>
      </c>
      <c r="AD9" s="30"/>
      <c r="AE9" s="30"/>
    </row>
    <row r="10" spans="1:31" ht="15">
      <c r="A10" s="30"/>
      <c r="B10" s="338" t="s">
        <v>481</v>
      </c>
      <c r="C10" s="240" t="s">
        <v>482</v>
      </c>
      <c r="D10" s="279"/>
      <c r="E10" s="279"/>
      <c r="F10" s="279"/>
      <c r="G10" s="299"/>
      <c r="H10" s="45">
        <v>0</v>
      </c>
      <c r="I10" s="45">
        <v>0</v>
      </c>
      <c r="J10" s="46">
        <f aca="true" t="shared" si="3" ref="J10:J12">H10+I10</f>
        <v>0</v>
      </c>
      <c r="K10" s="71">
        <f>_xlfn.IFERROR(J10/$J$13,0)</f>
        <v>0</v>
      </c>
      <c r="L10" s="45">
        <v>0</v>
      </c>
      <c r="M10" s="45">
        <f aca="true" t="shared" si="4" ref="M10:M11">J10+L10</f>
        <v>0</v>
      </c>
      <c r="N10" s="71">
        <f>_xlfn.IFERROR(M10/$J$13,0)</f>
        <v>0</v>
      </c>
      <c r="O10" s="30"/>
      <c r="P10" s="45">
        <v>0</v>
      </c>
      <c r="Q10" s="71">
        <f>_xlfn.IFERROR(P10/$P$13,0)</f>
        <v>0</v>
      </c>
      <c r="R10" s="30"/>
      <c r="S10" s="45">
        <f>M10-P10</f>
        <v>0</v>
      </c>
      <c r="T10" s="69">
        <f aca="true" t="shared" si="5" ref="T10:T12">_xlfn.IFERROR(S10/P10,0)</f>
        <v>0</v>
      </c>
      <c r="U10" s="30"/>
      <c r="V10" s="30"/>
      <c r="W10" s="30"/>
      <c r="X10" s="45">
        <v>0</v>
      </c>
      <c r="Y10" s="71">
        <f>_xlfn.IFERROR(X10/$X$13,0)</f>
        <v>0</v>
      </c>
      <c r="Z10" s="45">
        <v>0</v>
      </c>
      <c r="AA10" s="71">
        <f>_xlfn.IFERROR(Z10/$Z$13,0)</f>
        <v>0</v>
      </c>
      <c r="AB10" s="45">
        <v>0</v>
      </c>
      <c r="AC10" s="71">
        <f>_xlfn.IFERROR(AB10/$AB$13,0)</f>
        <v>0</v>
      </c>
      <c r="AD10" s="30"/>
      <c r="AE10" s="30"/>
    </row>
    <row r="11" spans="1:31" ht="15">
      <c r="A11" s="30"/>
      <c r="B11" s="338" t="s">
        <v>483</v>
      </c>
      <c r="C11" s="240" t="s">
        <v>484</v>
      </c>
      <c r="D11" s="279"/>
      <c r="E11" s="279"/>
      <c r="F11" s="279"/>
      <c r="G11" s="299"/>
      <c r="H11" s="45">
        <v>0</v>
      </c>
      <c r="I11" s="45">
        <v>0</v>
      </c>
      <c r="J11" s="46">
        <f t="shared" si="3"/>
        <v>0</v>
      </c>
      <c r="K11" s="71">
        <f>_xlfn.IFERROR(J11/$J$13,0)</f>
        <v>0</v>
      </c>
      <c r="L11" s="45">
        <v>0</v>
      </c>
      <c r="M11" s="45">
        <f t="shared" si="4"/>
        <v>0</v>
      </c>
      <c r="N11" s="71">
        <f>_xlfn.IFERROR(M11/$J$13,0)</f>
        <v>0</v>
      </c>
      <c r="O11" s="30"/>
      <c r="P11" s="45">
        <v>0</v>
      </c>
      <c r="Q11" s="71">
        <f>_xlfn.IFERROR(P11/$P$13,0)</f>
        <v>0</v>
      </c>
      <c r="R11" s="30"/>
      <c r="S11" s="45">
        <f aca="true" t="shared" si="6" ref="S11:S12">M11-P11</f>
        <v>0</v>
      </c>
      <c r="T11" s="69">
        <f t="shared" si="5"/>
        <v>0</v>
      </c>
      <c r="U11" s="30"/>
      <c r="V11" s="30"/>
      <c r="W11" s="30"/>
      <c r="X11" s="45">
        <v>0</v>
      </c>
      <c r="Y11" s="71">
        <f>_xlfn.IFERROR(X11/$X$13,0)</f>
        <v>0</v>
      </c>
      <c r="Z11" s="45">
        <v>0</v>
      </c>
      <c r="AA11" s="71">
        <f>_xlfn.IFERROR(Z11/$Z$13,0)</f>
        <v>0</v>
      </c>
      <c r="AB11" s="45">
        <v>0</v>
      </c>
      <c r="AC11" s="71">
        <f>_xlfn.IFERROR(AB11/$AB$13,0)</f>
        <v>0</v>
      </c>
      <c r="AD11" s="30"/>
      <c r="AE11" s="30"/>
    </row>
    <row r="12" spans="1:31" ht="15" thickBot="1">
      <c r="A12" s="30"/>
      <c r="B12" s="356">
        <v>24.4</v>
      </c>
      <c r="C12" s="74" t="s">
        <v>67</v>
      </c>
      <c r="D12" s="74"/>
      <c r="E12" s="74"/>
      <c r="F12" s="74"/>
      <c r="G12" s="28"/>
      <c r="H12" s="45">
        <v>0</v>
      </c>
      <c r="I12" s="45">
        <v>0</v>
      </c>
      <c r="J12" s="46">
        <f t="shared" si="3"/>
        <v>0</v>
      </c>
      <c r="K12" s="71">
        <f>_xlfn.IFERROR(J12/$J$13,0)</f>
        <v>0</v>
      </c>
      <c r="L12" s="45">
        <v>0</v>
      </c>
      <c r="M12" s="45">
        <v>0</v>
      </c>
      <c r="N12" s="71">
        <f>_xlfn.IFERROR(M12/$J$13,0)</f>
        <v>0</v>
      </c>
      <c r="O12" s="30"/>
      <c r="P12" s="47">
        <v>0</v>
      </c>
      <c r="Q12" s="71">
        <f>_xlfn.IFERROR(P12/$P$13,0)</f>
        <v>0</v>
      </c>
      <c r="R12" s="30"/>
      <c r="S12" s="45">
        <f t="shared" si="6"/>
        <v>0</v>
      </c>
      <c r="T12" s="70">
        <f t="shared" si="5"/>
        <v>0</v>
      </c>
      <c r="U12" s="30"/>
      <c r="V12" s="30"/>
      <c r="W12" s="30"/>
      <c r="X12" s="47">
        <v>0</v>
      </c>
      <c r="Y12" s="71">
        <f>_xlfn.IFERROR(X12/$X$13,0)</f>
        <v>0</v>
      </c>
      <c r="Z12" s="47">
        <v>0</v>
      </c>
      <c r="AA12" s="71">
        <f>_xlfn.IFERROR(Z12/$Z$13,0)</f>
        <v>0</v>
      </c>
      <c r="AB12" s="47">
        <v>0</v>
      </c>
      <c r="AC12" s="71">
        <f>_xlfn.IFERROR(AB12/$AB$13,0)</f>
        <v>0</v>
      </c>
      <c r="AD12" s="30"/>
      <c r="AE12" s="30"/>
    </row>
    <row r="13" spans="1:31" ht="15.75" thickBot="1">
      <c r="A13" s="30"/>
      <c r="B13" s="88" t="s">
        <v>485</v>
      </c>
      <c r="C13" s="116"/>
      <c r="D13" s="89"/>
      <c r="E13" s="89"/>
      <c r="F13" s="89"/>
      <c r="G13" s="89"/>
      <c r="H13" s="339">
        <f>SUM(H9:H12)</f>
        <v>0</v>
      </c>
      <c r="I13" s="339">
        <f>SUM(I9:I12)</f>
        <v>0</v>
      </c>
      <c r="J13" s="339">
        <f>SUM(J9:J12)</f>
        <v>0</v>
      </c>
      <c r="K13" s="681">
        <f>_xlfn.IFERROR(J13/$J$13,0)</f>
        <v>0</v>
      </c>
      <c r="L13" s="339">
        <f>SUM(L9:L12)</f>
        <v>0</v>
      </c>
      <c r="M13" s="339">
        <f>SUM(M9:M12)</f>
        <v>0</v>
      </c>
      <c r="N13" s="681">
        <f>_xlfn.IFERROR(M13/$J$13,0)</f>
        <v>0</v>
      </c>
      <c r="O13" s="30"/>
      <c r="P13" s="339">
        <f>SUM(P9:P12)</f>
        <v>0</v>
      </c>
      <c r="Q13" s="681">
        <f>_xlfn.IFERROR(P13/$P$13,0)</f>
        <v>0</v>
      </c>
      <c r="R13" s="30"/>
      <c r="S13" s="339">
        <f>J13-P13</f>
        <v>0</v>
      </c>
      <c r="T13" s="681">
        <f>_xlfn.IFERROR(S13/P13,0)</f>
        <v>0</v>
      </c>
      <c r="U13" s="30"/>
      <c r="V13" s="30"/>
      <c r="W13" s="30"/>
      <c r="X13" s="339">
        <f>SUM(X9:X12)</f>
        <v>0</v>
      </c>
      <c r="Y13" s="681">
        <f>_xlfn.IFERROR(X13/$X$13,0)</f>
        <v>0</v>
      </c>
      <c r="Z13" s="339">
        <f>SUM(Z9:Z12)</f>
        <v>0</v>
      </c>
      <c r="AA13" s="681">
        <f>_xlfn.IFERROR(Z13/$Z$13,0)</f>
        <v>0</v>
      </c>
      <c r="AB13" s="339">
        <f>SUM(AB9:AB12)</f>
        <v>0</v>
      </c>
      <c r="AC13" s="681">
        <f>_xlfn.IFERROR(AB13/$AB$13,0)</f>
        <v>0</v>
      </c>
      <c r="AD13" s="30"/>
      <c r="AE13" s="30"/>
    </row>
    <row r="14" spans="1:31" ht="15">
      <c r="A14" s="30"/>
      <c r="B14" s="31"/>
      <c r="C14" s="31"/>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row>
    <row r="15" spans="1:31" ht="15">
      <c r="A15" s="30"/>
      <c r="B15" s="30"/>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row>
  </sheetData>
  <mergeCells count="14">
    <mergeCell ref="AC7:AC8"/>
    <mergeCell ref="N7:N8"/>
    <mergeCell ref="B2:J2"/>
    <mergeCell ref="B3:D3"/>
    <mergeCell ref="E3:J3"/>
    <mergeCell ref="B4:D4"/>
    <mergeCell ref="E4:J4"/>
    <mergeCell ref="S6:T6"/>
    <mergeCell ref="B7:G7"/>
    <mergeCell ref="K7:K8"/>
    <mergeCell ref="Q7:Q8"/>
    <mergeCell ref="Y7:Y8"/>
    <mergeCell ref="AA7:AA8"/>
    <mergeCell ref="B5:D5"/>
  </mergeCells>
  <printOptions/>
  <pageMargins left="0.7" right="0.7" top="0.75" bottom="0.75" header="0.3" footer="0.3"/>
  <pageSetup fitToHeight="0" fitToWidth="1" horizontalDpi="600" verticalDpi="600" orientation="landscape" paperSize="9" scale="37"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9C818-B6EC-44A8-BAAB-E91E17A60870}">
  <sheetPr>
    <tabColor theme="9" tint="-0.24997000396251678"/>
  </sheetPr>
  <dimension ref="A1:A1"/>
  <sheetViews>
    <sheetView showGridLines="0" view="pageBreakPreview" zoomScale="60" workbookViewId="0" topLeftCell="A1"/>
  </sheetViews>
  <sheetFormatPr defaultColWidth="9.140625" defaultRowHeight="15"/>
  <cols>
    <col min="1" max="16384" width="9.140625" style="660" customWidth="1"/>
  </cols>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pageSetUpPr fitToPage="1"/>
  </sheetPr>
  <dimension ref="A1:BX68"/>
  <sheetViews>
    <sheetView view="pageBreakPreview" zoomScale="60" workbookViewId="0" topLeftCell="BJ1">
      <pane ySplit="9" topLeftCell="A10" activePane="bottomLeft" state="frozen"/>
      <selection pane="bottomLeft" activeCell="B3" sqref="B3"/>
    </sheetView>
  </sheetViews>
  <sheetFormatPr defaultColWidth="9.140625" defaultRowHeight="15"/>
  <cols>
    <col min="1" max="1" width="18.28125" style="0" customWidth="1"/>
    <col min="2" max="2" width="70.28125" style="0" customWidth="1"/>
    <col min="3" max="3" width="15.00390625" style="0" hidden="1" customWidth="1"/>
    <col min="4" max="4" width="16.7109375" style="6" customWidth="1"/>
    <col min="5" max="5" width="20.421875" style="1" bestFit="1" customWidth="1"/>
    <col min="6" max="6" width="25.00390625" style="1" bestFit="1" customWidth="1"/>
    <col min="7" max="7" width="20.421875" style="1" customWidth="1"/>
    <col min="8" max="10" width="19.421875" style="1" customWidth="1"/>
    <col min="11" max="11" width="20.421875" style="1" customWidth="1"/>
    <col min="12" max="12" width="14.8515625" style="1" bestFit="1" customWidth="1"/>
    <col min="13" max="13" width="20.421875" style="1" bestFit="1" customWidth="1"/>
    <col min="14" max="15" width="20.421875" style="1" customWidth="1"/>
    <col min="16" max="18" width="19.421875" style="1" customWidth="1"/>
    <col min="19" max="19" width="20.421875" style="1" customWidth="1"/>
    <col min="20" max="20" width="14.8515625" style="1" bestFit="1" customWidth="1"/>
    <col min="21" max="21" width="20.421875" style="1" bestFit="1" customWidth="1"/>
    <col min="22" max="23" width="20.421875" style="1" customWidth="1"/>
    <col min="24" max="26" width="19.421875" style="1" customWidth="1"/>
    <col min="27" max="27" width="20.421875" style="1" customWidth="1"/>
    <col min="28" max="28" width="14.8515625" style="1" bestFit="1" customWidth="1"/>
    <col min="29" max="29" width="20.421875" style="1" bestFit="1" customWidth="1"/>
    <col min="30" max="31" width="20.421875" style="1" customWidth="1"/>
    <col min="32" max="34" width="19.421875" style="1" customWidth="1"/>
    <col min="35" max="35" width="20.421875" style="1" customWidth="1"/>
    <col min="36" max="36" width="14.8515625" style="1" bestFit="1" customWidth="1"/>
    <col min="37" max="37" width="20.421875" style="1" bestFit="1" customWidth="1"/>
    <col min="38" max="39" width="20.421875" style="1" customWidth="1"/>
    <col min="40" max="42" width="19.421875" style="1" customWidth="1"/>
    <col min="43" max="43" width="20.421875" style="1" customWidth="1"/>
    <col min="44" max="44" width="14.8515625" style="1" bestFit="1" customWidth="1"/>
    <col min="45" max="45" width="20.421875" style="1" bestFit="1" customWidth="1"/>
    <col min="46" max="47" width="20.421875" style="1" customWidth="1"/>
    <col min="48" max="50" width="19.421875" style="1" customWidth="1"/>
    <col min="51" max="51" width="20.421875" style="1" customWidth="1"/>
    <col min="52" max="52" width="14.8515625" style="1" bestFit="1" customWidth="1"/>
    <col min="53" max="53" width="20.421875" style="1" bestFit="1" customWidth="1"/>
    <col min="54" max="55" width="20.421875" style="1" customWidth="1"/>
    <col min="56" max="58" width="19.421875" style="1" customWidth="1"/>
    <col min="59" max="59" width="20.421875" style="1" customWidth="1"/>
    <col min="60" max="60" width="14.8515625" style="1" bestFit="1" customWidth="1"/>
    <col min="61" max="61" width="20.421875" style="1" bestFit="1" customWidth="1"/>
    <col min="62" max="63" width="20.421875" style="1" customWidth="1"/>
    <col min="64" max="66" width="19.421875" style="1" customWidth="1"/>
    <col min="67" max="67" width="20.421875" style="1" customWidth="1"/>
    <col min="68" max="68" width="14.8515625" style="1" bestFit="1" customWidth="1"/>
    <col min="69" max="69" width="20.421875" style="1" bestFit="1" customWidth="1"/>
    <col min="70" max="71" width="20.421875" style="1" customWidth="1"/>
    <col min="72" max="74" width="19.421875" style="1" customWidth="1"/>
    <col min="75" max="75" width="20.421875" style="1" customWidth="1"/>
    <col min="76" max="76" width="12.421875" style="0" customWidth="1"/>
  </cols>
  <sheetData>
    <row r="1" spans="1:2" ht="15">
      <c r="A1" s="1" t="s">
        <v>486</v>
      </c>
      <c r="B1" s="1">
        <f>SOFP!F3</f>
        <v>0</v>
      </c>
    </row>
    <row r="2" spans="1:2" ht="15">
      <c r="A2" s="1" t="s">
        <v>487</v>
      </c>
      <c r="B2" s="1" t="s">
        <v>488</v>
      </c>
    </row>
    <row r="3" spans="1:2" ht="15">
      <c r="A3" s="1" t="s">
        <v>489</v>
      </c>
      <c r="B3" s="1" t="s">
        <v>490</v>
      </c>
    </row>
    <row r="4" spans="1:2" ht="15">
      <c r="A4" s="1" t="s">
        <v>491</v>
      </c>
      <c r="B4" s="1" t="s">
        <v>492</v>
      </c>
    </row>
    <row r="5" ht="15.75" thickBot="1"/>
    <row r="6" spans="1:76" s="329" customFormat="1" ht="13.5" thickBot="1">
      <c r="A6" s="907" t="s">
        <v>281</v>
      </c>
      <c r="B6" s="907"/>
      <c r="C6" s="328"/>
      <c r="D6" s="899" t="s">
        <v>282</v>
      </c>
      <c r="E6" s="900"/>
      <c r="F6" s="900"/>
      <c r="G6" s="900"/>
      <c r="H6" s="900"/>
      <c r="I6" s="900"/>
      <c r="J6" s="900"/>
      <c r="K6" s="903"/>
      <c r="L6" s="899" t="s">
        <v>493</v>
      </c>
      <c r="M6" s="900"/>
      <c r="N6" s="900"/>
      <c r="O6" s="900"/>
      <c r="P6" s="900"/>
      <c r="Q6" s="900"/>
      <c r="R6" s="900"/>
      <c r="S6" s="900"/>
      <c r="T6" s="899" t="s">
        <v>494</v>
      </c>
      <c r="U6" s="900"/>
      <c r="V6" s="900"/>
      <c r="W6" s="900"/>
      <c r="X6" s="900"/>
      <c r="Y6" s="900"/>
      <c r="Z6" s="900"/>
      <c r="AA6" s="900"/>
      <c r="AB6" s="899" t="s">
        <v>495</v>
      </c>
      <c r="AC6" s="900"/>
      <c r="AD6" s="900"/>
      <c r="AE6" s="900"/>
      <c r="AF6" s="900"/>
      <c r="AG6" s="900"/>
      <c r="AH6" s="900"/>
      <c r="AI6" s="900"/>
      <c r="AJ6" s="899" t="s">
        <v>496</v>
      </c>
      <c r="AK6" s="900"/>
      <c r="AL6" s="900"/>
      <c r="AM6" s="900"/>
      <c r="AN6" s="900"/>
      <c r="AO6" s="900"/>
      <c r="AP6" s="900"/>
      <c r="AQ6" s="900"/>
      <c r="AR6" s="899" t="s">
        <v>497</v>
      </c>
      <c r="AS6" s="900"/>
      <c r="AT6" s="900"/>
      <c r="AU6" s="900"/>
      <c r="AV6" s="900"/>
      <c r="AW6" s="900"/>
      <c r="AX6" s="900"/>
      <c r="AY6" s="900"/>
      <c r="AZ6" s="899" t="s">
        <v>498</v>
      </c>
      <c r="BA6" s="900"/>
      <c r="BB6" s="900"/>
      <c r="BC6" s="900"/>
      <c r="BD6" s="900"/>
      <c r="BE6" s="900"/>
      <c r="BF6" s="900"/>
      <c r="BG6" s="900"/>
      <c r="BH6" s="913" t="s">
        <v>499</v>
      </c>
      <c r="BI6" s="914"/>
      <c r="BJ6" s="914"/>
      <c r="BK6" s="914"/>
      <c r="BL6" s="914"/>
      <c r="BM6" s="914"/>
      <c r="BN6" s="914"/>
      <c r="BO6" s="914"/>
      <c r="BP6" s="899" t="s">
        <v>500</v>
      </c>
      <c r="BQ6" s="900"/>
      <c r="BR6" s="900"/>
      <c r="BS6" s="900"/>
      <c r="BT6" s="900"/>
      <c r="BU6" s="900"/>
      <c r="BV6" s="900"/>
      <c r="BW6" s="900"/>
      <c r="BX6" s="910" t="s">
        <v>501</v>
      </c>
    </row>
    <row r="7" spans="1:76" s="329" customFormat="1" ht="13.5" thickBot="1">
      <c r="A7" s="908"/>
      <c r="B7" s="908"/>
      <c r="C7" s="330"/>
      <c r="D7" s="901" t="s">
        <v>502</v>
      </c>
      <c r="E7" s="893" t="s">
        <v>503</v>
      </c>
      <c r="F7" s="896" t="s">
        <v>504</v>
      </c>
      <c r="G7" s="897"/>
      <c r="H7" s="898"/>
      <c r="I7" s="893" t="s">
        <v>505</v>
      </c>
      <c r="J7" s="893" t="s">
        <v>506</v>
      </c>
      <c r="K7" s="893" t="s">
        <v>507</v>
      </c>
      <c r="L7" s="893" t="s">
        <v>502</v>
      </c>
      <c r="M7" s="893" t="s">
        <v>503</v>
      </c>
      <c r="N7" s="896" t="s">
        <v>504</v>
      </c>
      <c r="O7" s="897"/>
      <c r="P7" s="898"/>
      <c r="Q7" s="893" t="s">
        <v>505</v>
      </c>
      <c r="R7" s="893" t="s">
        <v>506</v>
      </c>
      <c r="S7" s="893" t="s">
        <v>507</v>
      </c>
      <c r="T7" s="893" t="s">
        <v>502</v>
      </c>
      <c r="U7" s="893" t="s">
        <v>503</v>
      </c>
      <c r="V7" s="896" t="s">
        <v>504</v>
      </c>
      <c r="W7" s="897"/>
      <c r="X7" s="898"/>
      <c r="Y7" s="893" t="s">
        <v>505</v>
      </c>
      <c r="Z7" s="893" t="s">
        <v>506</v>
      </c>
      <c r="AA7" s="893" t="s">
        <v>507</v>
      </c>
      <c r="AB7" s="893" t="s">
        <v>502</v>
      </c>
      <c r="AC7" s="893" t="s">
        <v>503</v>
      </c>
      <c r="AD7" s="896" t="s">
        <v>504</v>
      </c>
      <c r="AE7" s="897"/>
      <c r="AF7" s="898"/>
      <c r="AG7" s="893" t="s">
        <v>505</v>
      </c>
      <c r="AH7" s="893" t="s">
        <v>506</v>
      </c>
      <c r="AI7" s="893" t="s">
        <v>507</v>
      </c>
      <c r="AJ7" s="893" t="s">
        <v>502</v>
      </c>
      <c r="AK7" s="893" t="s">
        <v>503</v>
      </c>
      <c r="AL7" s="896" t="s">
        <v>504</v>
      </c>
      <c r="AM7" s="897"/>
      <c r="AN7" s="898"/>
      <c r="AO7" s="893" t="s">
        <v>505</v>
      </c>
      <c r="AP7" s="893" t="s">
        <v>506</v>
      </c>
      <c r="AQ7" s="893" t="s">
        <v>507</v>
      </c>
      <c r="AR7" s="893" t="s">
        <v>502</v>
      </c>
      <c r="AS7" s="893" t="s">
        <v>503</v>
      </c>
      <c r="AT7" s="896" t="s">
        <v>504</v>
      </c>
      <c r="AU7" s="897"/>
      <c r="AV7" s="898"/>
      <c r="AW7" s="893" t="s">
        <v>505</v>
      </c>
      <c r="AX7" s="893" t="s">
        <v>506</v>
      </c>
      <c r="AY7" s="893" t="s">
        <v>507</v>
      </c>
      <c r="AZ7" s="893" t="s">
        <v>502</v>
      </c>
      <c r="BA7" s="893" t="s">
        <v>503</v>
      </c>
      <c r="BB7" s="896" t="s">
        <v>504</v>
      </c>
      <c r="BC7" s="897"/>
      <c r="BD7" s="898"/>
      <c r="BE7" s="893" t="s">
        <v>505</v>
      </c>
      <c r="BF7" s="893" t="s">
        <v>506</v>
      </c>
      <c r="BG7" s="893" t="s">
        <v>507</v>
      </c>
      <c r="BH7" s="893" t="s">
        <v>502</v>
      </c>
      <c r="BI7" s="893" t="s">
        <v>503</v>
      </c>
      <c r="BJ7" s="896" t="s">
        <v>504</v>
      </c>
      <c r="BK7" s="897"/>
      <c r="BL7" s="898"/>
      <c r="BM7" s="893" t="s">
        <v>505</v>
      </c>
      <c r="BN7" s="893" t="s">
        <v>506</v>
      </c>
      <c r="BO7" s="893" t="s">
        <v>507</v>
      </c>
      <c r="BP7" s="893" t="s">
        <v>502</v>
      </c>
      <c r="BQ7" s="893" t="s">
        <v>503</v>
      </c>
      <c r="BR7" s="896" t="s">
        <v>504</v>
      </c>
      <c r="BS7" s="897"/>
      <c r="BT7" s="898"/>
      <c r="BU7" s="893" t="s">
        <v>505</v>
      </c>
      <c r="BV7" s="893" t="s">
        <v>506</v>
      </c>
      <c r="BW7" s="893" t="s">
        <v>507</v>
      </c>
      <c r="BX7" s="911"/>
    </row>
    <row r="8" spans="1:76" s="329" customFormat="1" ht="63" customHeight="1" thickBot="1">
      <c r="A8" s="908"/>
      <c r="B8" s="908"/>
      <c r="C8" s="330"/>
      <c r="D8" s="902"/>
      <c r="E8" s="895"/>
      <c r="F8" s="682" t="s">
        <v>508</v>
      </c>
      <c r="G8" s="682" t="s">
        <v>509</v>
      </c>
      <c r="H8" s="682" t="s">
        <v>510</v>
      </c>
      <c r="I8" s="894"/>
      <c r="J8" s="894"/>
      <c r="K8" s="894"/>
      <c r="L8" s="894"/>
      <c r="M8" s="895"/>
      <c r="N8" s="682" t="s">
        <v>508</v>
      </c>
      <c r="O8" s="682" t="s">
        <v>509</v>
      </c>
      <c r="P8" s="682" t="s">
        <v>510</v>
      </c>
      <c r="Q8" s="894"/>
      <c r="R8" s="894"/>
      <c r="S8" s="894"/>
      <c r="T8" s="894"/>
      <c r="U8" s="895"/>
      <c r="V8" s="682" t="s">
        <v>508</v>
      </c>
      <c r="W8" s="682" t="s">
        <v>509</v>
      </c>
      <c r="X8" s="682" t="s">
        <v>510</v>
      </c>
      <c r="Y8" s="894"/>
      <c r="Z8" s="894"/>
      <c r="AA8" s="894"/>
      <c r="AB8" s="894"/>
      <c r="AC8" s="895"/>
      <c r="AD8" s="682" t="s">
        <v>508</v>
      </c>
      <c r="AE8" s="682" t="s">
        <v>509</v>
      </c>
      <c r="AF8" s="682" t="s">
        <v>510</v>
      </c>
      <c r="AG8" s="894"/>
      <c r="AH8" s="894"/>
      <c r="AI8" s="894"/>
      <c r="AJ8" s="894"/>
      <c r="AK8" s="895"/>
      <c r="AL8" s="682" t="s">
        <v>508</v>
      </c>
      <c r="AM8" s="682" t="s">
        <v>509</v>
      </c>
      <c r="AN8" s="682" t="s">
        <v>510</v>
      </c>
      <c r="AO8" s="894"/>
      <c r="AP8" s="894"/>
      <c r="AQ8" s="894"/>
      <c r="AR8" s="894"/>
      <c r="AS8" s="895"/>
      <c r="AT8" s="682" t="s">
        <v>508</v>
      </c>
      <c r="AU8" s="682" t="s">
        <v>509</v>
      </c>
      <c r="AV8" s="682" t="s">
        <v>510</v>
      </c>
      <c r="AW8" s="894"/>
      <c r="AX8" s="894"/>
      <c r="AY8" s="894"/>
      <c r="AZ8" s="894"/>
      <c r="BA8" s="895"/>
      <c r="BB8" s="682" t="s">
        <v>508</v>
      </c>
      <c r="BC8" s="682" t="s">
        <v>509</v>
      </c>
      <c r="BD8" s="682" t="s">
        <v>510</v>
      </c>
      <c r="BE8" s="894"/>
      <c r="BF8" s="894"/>
      <c r="BG8" s="894"/>
      <c r="BH8" s="894"/>
      <c r="BI8" s="895"/>
      <c r="BJ8" s="682" t="s">
        <v>508</v>
      </c>
      <c r="BK8" s="682" t="s">
        <v>509</v>
      </c>
      <c r="BL8" s="682" t="s">
        <v>510</v>
      </c>
      <c r="BM8" s="894"/>
      <c r="BN8" s="894"/>
      <c r="BO8" s="894"/>
      <c r="BP8" s="894"/>
      <c r="BQ8" s="895"/>
      <c r="BR8" s="682" t="s">
        <v>508</v>
      </c>
      <c r="BS8" s="682" t="s">
        <v>509</v>
      </c>
      <c r="BT8" s="682" t="s">
        <v>510</v>
      </c>
      <c r="BU8" s="894"/>
      <c r="BV8" s="894"/>
      <c r="BW8" s="894"/>
      <c r="BX8" s="911"/>
    </row>
    <row r="9" spans="1:76" ht="15.75" thickBot="1">
      <c r="A9" s="908"/>
      <c r="B9" s="908"/>
      <c r="C9" s="55"/>
      <c r="D9" s="130" t="s">
        <v>292</v>
      </c>
      <c r="E9" s="683" t="s">
        <v>36</v>
      </c>
      <c r="F9" s="904" t="s">
        <v>37</v>
      </c>
      <c r="G9" s="905"/>
      <c r="H9" s="906"/>
      <c r="I9" s="237" t="s">
        <v>38</v>
      </c>
      <c r="J9" s="237" t="s">
        <v>293</v>
      </c>
      <c r="K9" s="237" t="s">
        <v>511</v>
      </c>
      <c r="L9" s="683" t="s">
        <v>292</v>
      </c>
      <c r="M9" s="683" t="s">
        <v>36</v>
      </c>
      <c r="N9" s="904" t="s">
        <v>37</v>
      </c>
      <c r="O9" s="905"/>
      <c r="P9" s="906"/>
      <c r="Q9" s="237" t="s">
        <v>38</v>
      </c>
      <c r="R9" s="237" t="s">
        <v>293</v>
      </c>
      <c r="S9" s="237" t="s">
        <v>511</v>
      </c>
      <c r="T9" s="683" t="s">
        <v>292</v>
      </c>
      <c r="U9" s="683" t="s">
        <v>36</v>
      </c>
      <c r="V9" s="904" t="s">
        <v>37</v>
      </c>
      <c r="W9" s="905"/>
      <c r="X9" s="906"/>
      <c r="Y9" s="237" t="s">
        <v>38</v>
      </c>
      <c r="Z9" s="237" t="s">
        <v>293</v>
      </c>
      <c r="AA9" s="237" t="s">
        <v>511</v>
      </c>
      <c r="AB9" s="683" t="s">
        <v>292</v>
      </c>
      <c r="AC9" s="683" t="s">
        <v>36</v>
      </c>
      <c r="AD9" s="904" t="s">
        <v>37</v>
      </c>
      <c r="AE9" s="905"/>
      <c r="AF9" s="906"/>
      <c r="AG9" s="237" t="s">
        <v>38</v>
      </c>
      <c r="AH9" s="237" t="s">
        <v>293</v>
      </c>
      <c r="AI9" s="237" t="s">
        <v>511</v>
      </c>
      <c r="AJ9" s="683" t="s">
        <v>292</v>
      </c>
      <c r="AK9" s="683" t="s">
        <v>36</v>
      </c>
      <c r="AL9" s="904" t="s">
        <v>37</v>
      </c>
      <c r="AM9" s="905"/>
      <c r="AN9" s="906"/>
      <c r="AO9" s="237" t="s">
        <v>38</v>
      </c>
      <c r="AP9" s="237" t="s">
        <v>293</v>
      </c>
      <c r="AQ9" s="237" t="s">
        <v>511</v>
      </c>
      <c r="AR9" s="683" t="s">
        <v>292</v>
      </c>
      <c r="AS9" s="683" t="s">
        <v>36</v>
      </c>
      <c r="AT9" s="904" t="s">
        <v>37</v>
      </c>
      <c r="AU9" s="905"/>
      <c r="AV9" s="906"/>
      <c r="AW9" s="237" t="s">
        <v>38</v>
      </c>
      <c r="AX9" s="237" t="s">
        <v>293</v>
      </c>
      <c r="AY9" s="237" t="s">
        <v>511</v>
      </c>
      <c r="AZ9" s="683" t="s">
        <v>292</v>
      </c>
      <c r="BA9" s="683" t="s">
        <v>36</v>
      </c>
      <c r="BB9" s="904" t="s">
        <v>37</v>
      </c>
      <c r="BC9" s="905"/>
      <c r="BD9" s="906"/>
      <c r="BE9" s="237" t="s">
        <v>38</v>
      </c>
      <c r="BF9" s="237" t="s">
        <v>293</v>
      </c>
      <c r="BG9" s="237" t="s">
        <v>511</v>
      </c>
      <c r="BH9" s="684" t="s">
        <v>292</v>
      </c>
      <c r="BI9" s="684" t="s">
        <v>36</v>
      </c>
      <c r="BJ9" s="886" t="s">
        <v>37</v>
      </c>
      <c r="BK9" s="909"/>
      <c r="BL9" s="887"/>
      <c r="BM9" s="237" t="s">
        <v>38</v>
      </c>
      <c r="BN9" s="237" t="s">
        <v>293</v>
      </c>
      <c r="BO9" s="237" t="s">
        <v>511</v>
      </c>
      <c r="BP9" s="683" t="s">
        <v>292</v>
      </c>
      <c r="BQ9" s="683" t="s">
        <v>36</v>
      </c>
      <c r="BR9" s="904" t="s">
        <v>37</v>
      </c>
      <c r="BS9" s="905"/>
      <c r="BT9" s="906"/>
      <c r="BU9" s="237" t="s">
        <v>38</v>
      </c>
      <c r="BV9" s="237" t="s">
        <v>293</v>
      </c>
      <c r="BW9" s="237" t="s">
        <v>511</v>
      </c>
      <c r="BX9" s="912"/>
    </row>
    <row r="10" spans="4:76" ht="15">
      <c r="D10" s="61"/>
      <c r="BH10" s="238"/>
      <c r="BI10" s="238"/>
      <c r="BJ10" s="238"/>
      <c r="BK10" s="238"/>
      <c r="BL10" s="238"/>
      <c r="BX10" s="238"/>
    </row>
    <row r="11" spans="1:76" ht="15">
      <c r="A11" s="16" t="s">
        <v>512</v>
      </c>
      <c r="B11" s="16"/>
      <c r="C11" s="16"/>
      <c r="D11" s="278"/>
      <c r="E11" s="279"/>
      <c r="F11" s="279"/>
      <c r="G11" s="279"/>
      <c r="H11" s="279"/>
      <c r="I11" s="279"/>
      <c r="J11" s="279"/>
      <c r="K11" s="280">
        <f>SUM(D11:J11)</f>
        <v>0</v>
      </c>
      <c r="L11" s="279"/>
      <c r="M11" s="279"/>
      <c r="N11" s="279"/>
      <c r="O11" s="279"/>
      <c r="P11" s="279"/>
      <c r="Q11" s="279"/>
      <c r="R11" s="279"/>
      <c r="S11" s="280">
        <f>SUM(L11:R11)</f>
        <v>0</v>
      </c>
      <c r="T11" s="279"/>
      <c r="U11" s="279"/>
      <c r="V11" s="279"/>
      <c r="W11" s="279"/>
      <c r="X11" s="279"/>
      <c r="Y11" s="279"/>
      <c r="Z11" s="279"/>
      <c r="AA11" s="280">
        <f>SUM(T11:Z11)</f>
        <v>0</v>
      </c>
      <c r="AB11" s="279"/>
      <c r="AC11" s="279"/>
      <c r="AD11" s="279"/>
      <c r="AE11" s="279"/>
      <c r="AF11" s="279"/>
      <c r="AG11" s="279"/>
      <c r="AH11" s="279"/>
      <c r="AI11" s="280">
        <f>SUM(AB11:AH11)</f>
        <v>0</v>
      </c>
      <c r="AJ11" s="279"/>
      <c r="AK11" s="279"/>
      <c r="AL11" s="279"/>
      <c r="AM11" s="279"/>
      <c r="AN11" s="279"/>
      <c r="AO11" s="279"/>
      <c r="AP11" s="279"/>
      <c r="AQ11" s="280">
        <f>SUM(AJ11:AP11)</f>
        <v>0</v>
      </c>
      <c r="AR11" s="279"/>
      <c r="AS11" s="279"/>
      <c r="AT11" s="279"/>
      <c r="AU11" s="279"/>
      <c r="AV11" s="279"/>
      <c r="AW11" s="279"/>
      <c r="AX11" s="279"/>
      <c r="AY11" s="280">
        <f>SUM(AR11:AX11)</f>
        <v>0</v>
      </c>
      <c r="AZ11" s="279"/>
      <c r="BA11" s="279"/>
      <c r="BB11" s="279"/>
      <c r="BC11" s="279"/>
      <c r="BD11" s="279"/>
      <c r="BE11" s="279"/>
      <c r="BF11" s="279"/>
      <c r="BG11" s="280">
        <f>SUM(AZ11:BF11)</f>
        <v>0</v>
      </c>
      <c r="BH11" s="279"/>
      <c r="BI11" s="279"/>
      <c r="BJ11" s="279"/>
      <c r="BK11" s="279"/>
      <c r="BL11" s="279"/>
      <c r="BM11" s="279"/>
      <c r="BN11" s="279"/>
      <c r="BO11" s="280">
        <f>SUM(BH11:BN11)</f>
        <v>0</v>
      </c>
      <c r="BP11" s="279"/>
      <c r="BQ11" s="279"/>
      <c r="BR11" s="279"/>
      <c r="BS11" s="279"/>
      <c r="BT11" s="279"/>
      <c r="BU11" s="279"/>
      <c r="BV11" s="279"/>
      <c r="BW11" s="280">
        <f>SUM(BP11:BV11)</f>
        <v>0</v>
      </c>
      <c r="BX11" s="281">
        <f>K11+S11+AA11+AI11+AQ11+AY11+BG11+BO11+BW11</f>
        <v>0</v>
      </c>
    </row>
    <row r="12" spans="1:76" ht="15">
      <c r="A12" s="16" t="s">
        <v>513</v>
      </c>
      <c r="B12" s="16"/>
      <c r="C12" s="16"/>
      <c r="D12" s="278"/>
      <c r="E12" s="279"/>
      <c r="F12" s="279"/>
      <c r="G12" s="279"/>
      <c r="H12" s="279"/>
      <c r="I12" s="279"/>
      <c r="J12" s="279"/>
      <c r="K12" s="280">
        <f>SUM(D12:J12)</f>
        <v>0</v>
      </c>
      <c r="L12" s="279"/>
      <c r="M12" s="279"/>
      <c r="N12" s="279"/>
      <c r="O12" s="279"/>
      <c r="P12" s="279"/>
      <c r="Q12" s="279"/>
      <c r="R12" s="279"/>
      <c r="S12" s="280">
        <f>SUM(L12:R12)</f>
        <v>0</v>
      </c>
      <c r="T12" s="279"/>
      <c r="U12" s="279"/>
      <c r="V12" s="279"/>
      <c r="W12" s="279"/>
      <c r="X12" s="279"/>
      <c r="Y12" s="279"/>
      <c r="Z12" s="279"/>
      <c r="AA12" s="280">
        <f>SUM(T12:Z12)</f>
        <v>0</v>
      </c>
      <c r="AB12" s="279"/>
      <c r="AC12" s="279"/>
      <c r="AD12" s="279"/>
      <c r="AE12" s="279"/>
      <c r="AF12" s="279"/>
      <c r="AG12" s="279"/>
      <c r="AH12" s="279"/>
      <c r="AI12" s="280">
        <f>SUM(AB12:AH12)</f>
        <v>0</v>
      </c>
      <c r="AJ12" s="279"/>
      <c r="AK12" s="279"/>
      <c r="AL12" s="279"/>
      <c r="AM12" s="279"/>
      <c r="AN12" s="279"/>
      <c r="AO12" s="279"/>
      <c r="AP12" s="279"/>
      <c r="AQ12" s="280">
        <f>SUM(AJ12:AP12)</f>
        <v>0</v>
      </c>
      <c r="AR12" s="279"/>
      <c r="AS12" s="279"/>
      <c r="AT12" s="279"/>
      <c r="AU12" s="279"/>
      <c r="AV12" s="279"/>
      <c r="AW12" s="279"/>
      <c r="AX12" s="279"/>
      <c r="AY12" s="280">
        <f>SUM(AR12:AX12)</f>
        <v>0</v>
      </c>
      <c r="AZ12" s="279"/>
      <c r="BA12" s="279"/>
      <c r="BB12" s="279"/>
      <c r="BC12" s="279"/>
      <c r="BD12" s="279"/>
      <c r="BE12" s="279"/>
      <c r="BF12" s="279"/>
      <c r="BG12" s="280">
        <f>SUM(AZ12:BF12)</f>
        <v>0</v>
      </c>
      <c r="BH12" s="279"/>
      <c r="BI12" s="279"/>
      <c r="BJ12" s="279"/>
      <c r="BK12" s="279"/>
      <c r="BL12" s="279"/>
      <c r="BM12" s="279"/>
      <c r="BN12" s="279"/>
      <c r="BO12" s="280">
        <f>SUM(BH12:BN12)</f>
        <v>0</v>
      </c>
      <c r="BP12" s="279"/>
      <c r="BQ12" s="279"/>
      <c r="BR12" s="279"/>
      <c r="BS12" s="279"/>
      <c r="BT12" s="279"/>
      <c r="BU12" s="279"/>
      <c r="BV12" s="279"/>
      <c r="BW12" s="280">
        <f>SUM(BP12:BV12)</f>
        <v>0</v>
      </c>
      <c r="BX12" s="281">
        <f>K12+S12+AA12+AI12+AQ12+AY12+BG12+BO12+BW12</f>
        <v>0</v>
      </c>
    </row>
    <row r="13" spans="1:76" ht="15">
      <c r="A13" s="284" t="s">
        <v>514</v>
      </c>
      <c r="B13" s="16"/>
      <c r="C13" s="16"/>
      <c r="D13" s="278"/>
      <c r="E13" s="279"/>
      <c r="F13" s="279"/>
      <c r="G13" s="279"/>
      <c r="H13" s="279"/>
      <c r="I13" s="279"/>
      <c r="J13" s="279"/>
      <c r="K13" s="280">
        <f>SUM(D13:J13)</f>
        <v>0</v>
      </c>
      <c r="L13" s="279"/>
      <c r="M13" s="279"/>
      <c r="N13" s="279"/>
      <c r="O13" s="279"/>
      <c r="P13" s="279"/>
      <c r="Q13" s="279"/>
      <c r="R13" s="279"/>
      <c r="S13" s="280">
        <f>SUM(L13:R13)</f>
        <v>0</v>
      </c>
      <c r="T13" s="279"/>
      <c r="U13" s="279"/>
      <c r="V13" s="279"/>
      <c r="W13" s="279"/>
      <c r="X13" s="279"/>
      <c r="Y13" s="279"/>
      <c r="Z13" s="279"/>
      <c r="AA13" s="280">
        <f>SUM(T13:Z13)</f>
        <v>0</v>
      </c>
      <c r="AB13" s="279"/>
      <c r="AC13" s="279"/>
      <c r="AD13" s="279"/>
      <c r="AE13" s="279"/>
      <c r="AF13" s="279"/>
      <c r="AG13" s="279"/>
      <c r="AH13" s="279"/>
      <c r="AI13" s="280">
        <f>SUM(AB13:AH13)</f>
        <v>0</v>
      </c>
      <c r="AJ13" s="279"/>
      <c r="AK13" s="279"/>
      <c r="AL13" s="279"/>
      <c r="AM13" s="279"/>
      <c r="AN13" s="279"/>
      <c r="AO13" s="279"/>
      <c r="AP13" s="279"/>
      <c r="AQ13" s="280">
        <f>SUM(AJ13:AP13)</f>
        <v>0</v>
      </c>
      <c r="AR13" s="279"/>
      <c r="AS13" s="279"/>
      <c r="AT13" s="279"/>
      <c r="AU13" s="279"/>
      <c r="AV13" s="279"/>
      <c r="AW13" s="279"/>
      <c r="AX13" s="279"/>
      <c r="AY13" s="280">
        <f>SUM(AR13:AX13)</f>
        <v>0</v>
      </c>
      <c r="AZ13" s="279"/>
      <c r="BA13" s="279"/>
      <c r="BB13" s="279"/>
      <c r="BC13" s="279"/>
      <c r="BD13" s="279"/>
      <c r="BE13" s="279"/>
      <c r="BF13" s="279"/>
      <c r="BG13" s="280">
        <f>SUM(AZ13:BF13)</f>
        <v>0</v>
      </c>
      <c r="BH13" s="279"/>
      <c r="BI13" s="279"/>
      <c r="BJ13" s="279"/>
      <c r="BK13" s="279"/>
      <c r="BL13" s="279"/>
      <c r="BM13" s="279"/>
      <c r="BN13" s="279"/>
      <c r="BO13" s="280">
        <f>SUM(BH13:BN13)</f>
        <v>0</v>
      </c>
      <c r="BP13" s="279"/>
      <c r="BQ13" s="279"/>
      <c r="BR13" s="279"/>
      <c r="BS13" s="279"/>
      <c r="BT13" s="279"/>
      <c r="BU13" s="279"/>
      <c r="BV13" s="279"/>
      <c r="BW13" s="280">
        <f>SUM(BP13:BV13)</f>
        <v>0</v>
      </c>
      <c r="BX13" s="281">
        <f>K13+S13+AA13+AI13+AQ13+AY13+BG13+BO13+BW13</f>
        <v>0</v>
      </c>
    </row>
    <row r="14" spans="1:76" ht="15">
      <c r="A14" s="1011" t="s">
        <v>515</v>
      </c>
      <c r="B14" s="1011"/>
      <c r="C14" s="1011"/>
      <c r="D14" s="1012">
        <f>SUM(D11:D13)</f>
        <v>0</v>
      </c>
      <c r="E14" s="1012">
        <f aca="true" t="shared" si="0" ref="E14:BP14">SUM(E11:E13)</f>
        <v>0</v>
      </c>
      <c r="F14" s="1012">
        <f t="shared" si="0"/>
        <v>0</v>
      </c>
      <c r="G14" s="1012">
        <f t="shared" si="0"/>
        <v>0</v>
      </c>
      <c r="H14" s="1012">
        <f t="shared" si="0"/>
        <v>0</v>
      </c>
      <c r="I14" s="1012">
        <f t="shared" si="0"/>
        <v>0</v>
      </c>
      <c r="J14" s="1012">
        <f t="shared" si="0"/>
        <v>0</v>
      </c>
      <c r="K14" s="1012">
        <f t="shared" si="0"/>
        <v>0</v>
      </c>
      <c r="L14" s="1012">
        <f t="shared" si="0"/>
        <v>0</v>
      </c>
      <c r="M14" s="1012">
        <f t="shared" si="0"/>
        <v>0</v>
      </c>
      <c r="N14" s="1012">
        <f t="shared" si="0"/>
        <v>0</v>
      </c>
      <c r="O14" s="1012">
        <f t="shared" si="0"/>
        <v>0</v>
      </c>
      <c r="P14" s="1012">
        <f t="shared" si="0"/>
        <v>0</v>
      </c>
      <c r="Q14" s="1012">
        <f t="shared" si="0"/>
        <v>0</v>
      </c>
      <c r="R14" s="1012">
        <f t="shared" si="0"/>
        <v>0</v>
      </c>
      <c r="S14" s="1012">
        <f t="shared" si="0"/>
        <v>0</v>
      </c>
      <c r="T14" s="1012">
        <f t="shared" si="0"/>
        <v>0</v>
      </c>
      <c r="U14" s="1012">
        <f t="shared" si="0"/>
        <v>0</v>
      </c>
      <c r="V14" s="1012">
        <f t="shared" si="0"/>
        <v>0</v>
      </c>
      <c r="W14" s="1012">
        <f t="shared" si="0"/>
        <v>0</v>
      </c>
      <c r="X14" s="1012">
        <f t="shared" si="0"/>
        <v>0</v>
      </c>
      <c r="Y14" s="1012">
        <f t="shared" si="0"/>
        <v>0</v>
      </c>
      <c r="Z14" s="1012">
        <f t="shared" si="0"/>
        <v>0</v>
      </c>
      <c r="AA14" s="1012">
        <f t="shared" si="0"/>
        <v>0</v>
      </c>
      <c r="AB14" s="1012">
        <f t="shared" si="0"/>
        <v>0</v>
      </c>
      <c r="AC14" s="1012">
        <f t="shared" si="0"/>
        <v>0</v>
      </c>
      <c r="AD14" s="1012">
        <f t="shared" si="0"/>
        <v>0</v>
      </c>
      <c r="AE14" s="1012">
        <f t="shared" si="0"/>
        <v>0</v>
      </c>
      <c r="AF14" s="1012">
        <f t="shared" si="0"/>
        <v>0</v>
      </c>
      <c r="AG14" s="1012">
        <f t="shared" si="0"/>
        <v>0</v>
      </c>
      <c r="AH14" s="1012">
        <f t="shared" si="0"/>
        <v>0</v>
      </c>
      <c r="AI14" s="1012">
        <f t="shared" si="0"/>
        <v>0</v>
      </c>
      <c r="AJ14" s="1012">
        <f t="shared" si="0"/>
        <v>0</v>
      </c>
      <c r="AK14" s="1012">
        <f t="shared" si="0"/>
        <v>0</v>
      </c>
      <c r="AL14" s="1012">
        <f t="shared" si="0"/>
        <v>0</v>
      </c>
      <c r="AM14" s="1012">
        <f t="shared" si="0"/>
        <v>0</v>
      </c>
      <c r="AN14" s="1012">
        <f t="shared" si="0"/>
        <v>0</v>
      </c>
      <c r="AO14" s="1012">
        <f t="shared" si="0"/>
        <v>0</v>
      </c>
      <c r="AP14" s="1012">
        <f t="shared" si="0"/>
        <v>0</v>
      </c>
      <c r="AQ14" s="1012">
        <f t="shared" si="0"/>
        <v>0</v>
      </c>
      <c r="AR14" s="1012">
        <f t="shared" si="0"/>
        <v>0</v>
      </c>
      <c r="AS14" s="1012">
        <f t="shared" si="0"/>
        <v>0</v>
      </c>
      <c r="AT14" s="1012">
        <f t="shared" si="0"/>
        <v>0</v>
      </c>
      <c r="AU14" s="1012">
        <f t="shared" si="0"/>
        <v>0</v>
      </c>
      <c r="AV14" s="1012">
        <f t="shared" si="0"/>
        <v>0</v>
      </c>
      <c r="AW14" s="1012">
        <f t="shared" si="0"/>
        <v>0</v>
      </c>
      <c r="AX14" s="1012">
        <f t="shared" si="0"/>
        <v>0</v>
      </c>
      <c r="AY14" s="1012">
        <f t="shared" si="0"/>
        <v>0</v>
      </c>
      <c r="AZ14" s="1012">
        <f t="shared" si="0"/>
        <v>0</v>
      </c>
      <c r="BA14" s="1012">
        <f t="shared" si="0"/>
        <v>0</v>
      </c>
      <c r="BB14" s="1012">
        <f t="shared" si="0"/>
        <v>0</v>
      </c>
      <c r="BC14" s="1012">
        <f t="shared" si="0"/>
        <v>0</v>
      </c>
      <c r="BD14" s="1012">
        <f t="shared" si="0"/>
        <v>0</v>
      </c>
      <c r="BE14" s="1012">
        <f t="shared" si="0"/>
        <v>0</v>
      </c>
      <c r="BF14" s="1012">
        <f t="shared" si="0"/>
        <v>0</v>
      </c>
      <c r="BG14" s="1012">
        <f t="shared" si="0"/>
        <v>0</v>
      </c>
      <c r="BH14" s="1012">
        <f t="shared" si="0"/>
        <v>0</v>
      </c>
      <c r="BI14" s="1012">
        <f t="shared" si="0"/>
        <v>0</v>
      </c>
      <c r="BJ14" s="1012">
        <f t="shared" si="0"/>
        <v>0</v>
      </c>
      <c r="BK14" s="1012">
        <f t="shared" si="0"/>
        <v>0</v>
      </c>
      <c r="BL14" s="1012">
        <f t="shared" si="0"/>
        <v>0</v>
      </c>
      <c r="BM14" s="1012">
        <f t="shared" si="0"/>
        <v>0</v>
      </c>
      <c r="BN14" s="1012">
        <f>SUM(BN11:BN13)</f>
        <v>0</v>
      </c>
      <c r="BO14" s="1012">
        <f>SUM(BO11:BO13)</f>
        <v>0</v>
      </c>
      <c r="BP14" s="1012">
        <f t="shared" si="0"/>
        <v>0</v>
      </c>
      <c r="BQ14" s="1012">
        <f aca="true" t="shared" si="1" ref="BQ14:BX14">SUM(BQ11:BQ13)</f>
        <v>0</v>
      </c>
      <c r="BR14" s="1012">
        <f t="shared" si="1"/>
        <v>0</v>
      </c>
      <c r="BS14" s="1012">
        <f t="shared" si="1"/>
        <v>0</v>
      </c>
      <c r="BT14" s="1012">
        <f t="shared" si="1"/>
        <v>0</v>
      </c>
      <c r="BU14" s="1012">
        <f t="shared" si="1"/>
        <v>0</v>
      </c>
      <c r="BV14" s="1012">
        <f t="shared" si="1"/>
        <v>0</v>
      </c>
      <c r="BW14" s="1012">
        <f t="shared" si="1"/>
        <v>0</v>
      </c>
      <c r="BX14" s="1012">
        <f t="shared" si="1"/>
        <v>0</v>
      </c>
    </row>
    <row r="15" spans="1:76" ht="15">
      <c r="A15" s="16"/>
      <c r="B15" s="16"/>
      <c r="C15" s="16"/>
      <c r="D15" s="278"/>
      <c r="E15" s="279"/>
      <c r="F15" s="279"/>
      <c r="G15" s="279"/>
      <c r="H15" s="279"/>
      <c r="I15" s="279"/>
      <c r="J15" s="279"/>
      <c r="K15" s="279"/>
      <c r="L15" s="279"/>
      <c r="M15" s="279"/>
      <c r="N15" s="279"/>
      <c r="O15" s="279"/>
      <c r="P15" s="279"/>
      <c r="Q15" s="279"/>
      <c r="R15" s="279"/>
      <c r="S15" s="279"/>
      <c r="T15" s="279"/>
      <c r="U15" s="279"/>
      <c r="V15" s="279"/>
      <c r="W15" s="279"/>
      <c r="X15" s="279"/>
      <c r="Y15" s="279"/>
      <c r="Z15" s="279"/>
      <c r="AA15" s="279"/>
      <c r="AB15" s="279"/>
      <c r="AC15" s="279"/>
      <c r="AD15" s="279"/>
      <c r="AE15" s="279"/>
      <c r="AF15" s="279"/>
      <c r="AG15" s="279"/>
      <c r="AH15" s="279"/>
      <c r="AI15" s="279"/>
      <c r="AJ15" s="279"/>
      <c r="AK15" s="279"/>
      <c r="AL15" s="279"/>
      <c r="AM15" s="279"/>
      <c r="AN15" s="279"/>
      <c r="AO15" s="279"/>
      <c r="AP15" s="279"/>
      <c r="AQ15" s="279"/>
      <c r="AR15" s="279"/>
      <c r="AS15" s="279"/>
      <c r="AT15" s="279"/>
      <c r="AU15" s="279"/>
      <c r="AV15" s="279"/>
      <c r="AW15" s="279"/>
      <c r="AX15" s="279"/>
      <c r="AY15" s="279"/>
      <c r="AZ15" s="279"/>
      <c r="BA15" s="279"/>
      <c r="BB15" s="279"/>
      <c r="BC15" s="279"/>
      <c r="BD15" s="279"/>
      <c r="BE15" s="279"/>
      <c r="BF15" s="279"/>
      <c r="BG15" s="279"/>
      <c r="BH15" s="279"/>
      <c r="BI15" s="279"/>
      <c r="BJ15" s="279"/>
      <c r="BK15" s="279"/>
      <c r="BL15" s="279"/>
      <c r="BM15" s="279"/>
      <c r="BN15" s="279"/>
      <c r="BO15" s="279"/>
      <c r="BP15" s="279"/>
      <c r="BQ15" s="279"/>
      <c r="BR15" s="279"/>
      <c r="BS15" s="279"/>
      <c r="BT15" s="279"/>
      <c r="BU15" s="279"/>
      <c r="BV15" s="279"/>
      <c r="BW15" s="279"/>
      <c r="BX15" s="281"/>
    </row>
    <row r="16" spans="1:76" ht="15">
      <c r="A16" s="48" t="s">
        <v>516</v>
      </c>
      <c r="B16" s="48"/>
      <c r="C16" s="48"/>
      <c r="D16" s="278"/>
      <c r="E16" s="279"/>
      <c r="F16" s="279"/>
      <c r="G16" s="279"/>
      <c r="H16" s="279"/>
      <c r="I16" s="279"/>
      <c r="J16" s="279"/>
      <c r="K16" s="279"/>
      <c r="L16" s="279"/>
      <c r="M16" s="279"/>
      <c r="N16" s="279"/>
      <c r="O16" s="279"/>
      <c r="P16" s="279"/>
      <c r="Q16" s="279"/>
      <c r="R16" s="279"/>
      <c r="S16" s="279"/>
      <c r="T16" s="279"/>
      <c r="U16" s="279"/>
      <c r="V16" s="279"/>
      <c r="W16" s="279"/>
      <c r="X16" s="279"/>
      <c r="Y16" s="279"/>
      <c r="Z16" s="279"/>
      <c r="AA16" s="279"/>
      <c r="AB16" s="279"/>
      <c r="AC16" s="279"/>
      <c r="AD16" s="279"/>
      <c r="AE16" s="279"/>
      <c r="AF16" s="279"/>
      <c r="AG16" s="279"/>
      <c r="AH16" s="279"/>
      <c r="AI16" s="279"/>
      <c r="AJ16" s="279"/>
      <c r="AK16" s="279"/>
      <c r="AL16" s="279"/>
      <c r="AM16" s="279"/>
      <c r="AN16" s="279"/>
      <c r="AO16" s="279"/>
      <c r="AP16" s="279"/>
      <c r="AQ16" s="279"/>
      <c r="AR16" s="279"/>
      <c r="AS16" s="279"/>
      <c r="AT16" s="279"/>
      <c r="AU16" s="279"/>
      <c r="AV16" s="279"/>
      <c r="AW16" s="279"/>
      <c r="AX16" s="279"/>
      <c r="AY16" s="279"/>
      <c r="AZ16" s="279"/>
      <c r="BA16" s="279"/>
      <c r="BB16" s="279"/>
      <c r="BC16" s="279"/>
      <c r="BD16" s="279"/>
      <c r="BE16" s="279"/>
      <c r="BF16" s="279"/>
      <c r="BG16" s="279"/>
      <c r="BH16" s="279"/>
      <c r="BI16" s="279"/>
      <c r="BJ16" s="279"/>
      <c r="BK16" s="279"/>
      <c r="BL16" s="279"/>
      <c r="BM16" s="279"/>
      <c r="BN16" s="279"/>
      <c r="BO16" s="279"/>
      <c r="BP16" s="279"/>
      <c r="BQ16" s="279"/>
      <c r="BR16" s="279"/>
      <c r="BS16" s="279"/>
      <c r="BT16" s="279"/>
      <c r="BU16" s="279"/>
      <c r="BV16" s="279"/>
      <c r="BW16" s="279"/>
      <c r="BX16" s="281"/>
    </row>
    <row r="17" spans="2:76" ht="15">
      <c r="B17" s="16" t="s">
        <v>517</v>
      </c>
      <c r="C17" s="292" t="s">
        <v>518</v>
      </c>
      <c r="D17" s="282"/>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c r="AW17" s="279"/>
      <c r="AX17" s="279"/>
      <c r="AY17" s="279"/>
      <c r="AZ17" s="279"/>
      <c r="BA17" s="279"/>
      <c r="BB17" s="279"/>
      <c r="BC17" s="279"/>
      <c r="BD17" s="279"/>
      <c r="BE17" s="279"/>
      <c r="BF17" s="279"/>
      <c r="BG17" s="279"/>
      <c r="BH17" s="279"/>
      <c r="BI17" s="279"/>
      <c r="BJ17" s="279"/>
      <c r="BK17" s="279"/>
      <c r="BL17" s="279"/>
      <c r="BM17" s="279"/>
      <c r="BN17" s="279"/>
      <c r="BO17" s="279"/>
      <c r="BP17" s="279"/>
      <c r="BQ17" s="279"/>
      <c r="BR17" s="279"/>
      <c r="BS17" s="279"/>
      <c r="BT17" s="279"/>
      <c r="BU17" s="279"/>
      <c r="BV17" s="279"/>
      <c r="BW17" s="279"/>
      <c r="BX17" s="281">
        <f>K17+S17+AA17+AI17+AQ17+AY17+BG17+BO17+BW17</f>
        <v>0</v>
      </c>
    </row>
    <row r="18" spans="2:76" ht="15">
      <c r="B18" s="16" t="s">
        <v>519</v>
      </c>
      <c r="C18" s="292" t="s">
        <v>520</v>
      </c>
      <c r="D18" s="282"/>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c r="AW18" s="279"/>
      <c r="AX18" s="279"/>
      <c r="AY18" s="279"/>
      <c r="AZ18" s="279"/>
      <c r="BA18" s="279"/>
      <c r="BB18" s="279"/>
      <c r="BC18" s="279"/>
      <c r="BD18" s="279"/>
      <c r="BE18" s="279"/>
      <c r="BF18" s="279"/>
      <c r="BG18" s="279"/>
      <c r="BH18" s="279"/>
      <c r="BI18" s="279"/>
      <c r="BJ18" s="279"/>
      <c r="BK18" s="279"/>
      <c r="BL18" s="279"/>
      <c r="BM18" s="279"/>
      <c r="BN18" s="279"/>
      <c r="BO18" s="279"/>
      <c r="BP18" s="279"/>
      <c r="BQ18" s="279"/>
      <c r="BR18" s="279"/>
      <c r="BS18" s="279"/>
      <c r="BT18" s="279"/>
      <c r="BU18" s="279"/>
      <c r="BV18" s="279"/>
      <c r="BW18" s="279"/>
      <c r="BX18" s="281">
        <f aca="true" t="shared" si="2" ref="BX18:BX28">K18+S18+AA18+AI18+AQ18+AY18+BG18+BO18+BW18</f>
        <v>0</v>
      </c>
    </row>
    <row r="19" spans="2:76" ht="15">
      <c r="B19" s="16" t="s">
        <v>352</v>
      </c>
      <c r="C19" s="292" t="s">
        <v>521</v>
      </c>
      <c r="D19" s="282"/>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c r="AW19" s="279"/>
      <c r="AX19" s="279"/>
      <c r="AY19" s="279"/>
      <c r="AZ19" s="279"/>
      <c r="BA19" s="279"/>
      <c r="BB19" s="279"/>
      <c r="BC19" s="279"/>
      <c r="BD19" s="279"/>
      <c r="BE19" s="279"/>
      <c r="BF19" s="279"/>
      <c r="BG19" s="279"/>
      <c r="BH19" s="279"/>
      <c r="BI19" s="279"/>
      <c r="BJ19" s="279"/>
      <c r="BK19" s="279"/>
      <c r="BL19" s="279"/>
      <c r="BM19" s="279"/>
      <c r="BN19" s="279"/>
      <c r="BO19" s="279"/>
      <c r="BP19" s="279"/>
      <c r="BQ19" s="279"/>
      <c r="BR19" s="279"/>
      <c r="BS19" s="279"/>
      <c r="BT19" s="279"/>
      <c r="BU19" s="279"/>
      <c r="BV19" s="279"/>
      <c r="BW19" s="279"/>
      <c r="BX19" s="281">
        <f t="shared" si="2"/>
        <v>0</v>
      </c>
    </row>
    <row r="20" spans="1:76" ht="15">
      <c r="A20" s="16"/>
      <c r="B20" s="48"/>
      <c r="C20" s="48"/>
      <c r="D20" s="282"/>
      <c r="E20" s="279"/>
      <c r="F20" s="279"/>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279"/>
      <c r="AR20" s="279"/>
      <c r="AS20" s="279"/>
      <c r="AT20" s="279"/>
      <c r="AU20" s="279"/>
      <c r="AV20" s="279"/>
      <c r="AW20" s="279"/>
      <c r="AX20" s="279"/>
      <c r="AY20" s="279"/>
      <c r="AZ20" s="279"/>
      <c r="BA20" s="279"/>
      <c r="BB20" s="279"/>
      <c r="BC20" s="279"/>
      <c r="BD20" s="279"/>
      <c r="BE20" s="279"/>
      <c r="BF20" s="279"/>
      <c r="BG20" s="279"/>
      <c r="BH20" s="279"/>
      <c r="BI20" s="279"/>
      <c r="BJ20" s="279"/>
      <c r="BK20" s="279"/>
      <c r="BL20" s="279"/>
      <c r="BM20" s="279"/>
      <c r="BN20" s="279"/>
      <c r="BO20" s="279"/>
      <c r="BP20" s="279"/>
      <c r="BQ20" s="279"/>
      <c r="BR20" s="279"/>
      <c r="BS20" s="279"/>
      <c r="BT20" s="279"/>
      <c r="BU20" s="279"/>
      <c r="BV20" s="279"/>
      <c r="BW20" s="279"/>
      <c r="BX20" s="281">
        <f t="shared" si="2"/>
        <v>0</v>
      </c>
    </row>
    <row r="21" spans="1:76" ht="15">
      <c r="A21" s="48" t="s">
        <v>522</v>
      </c>
      <c r="B21" s="48"/>
      <c r="C21" s="48"/>
      <c r="D21" s="282"/>
      <c r="E21" s="279"/>
      <c r="F21" s="279"/>
      <c r="G21" s="279"/>
      <c r="H21" s="279"/>
      <c r="I21" s="279"/>
      <c r="J21" s="279"/>
      <c r="K21" s="279"/>
      <c r="L21" s="279"/>
      <c r="M21" s="279"/>
      <c r="N21" s="279"/>
      <c r="O21" s="279"/>
      <c r="P21" s="279"/>
      <c r="Q21" s="279"/>
      <c r="R21" s="279"/>
      <c r="S21" s="279"/>
      <c r="T21" s="279"/>
      <c r="U21" s="279"/>
      <c r="V21" s="279"/>
      <c r="W21" s="279"/>
      <c r="X21" s="279"/>
      <c r="Y21" s="279"/>
      <c r="Z21" s="279"/>
      <c r="AA21" s="279"/>
      <c r="AB21" s="279"/>
      <c r="AC21" s="279"/>
      <c r="AD21" s="279"/>
      <c r="AE21" s="279"/>
      <c r="AF21" s="279"/>
      <c r="AG21" s="279"/>
      <c r="AH21" s="279"/>
      <c r="AI21" s="279"/>
      <c r="AJ21" s="279"/>
      <c r="AK21" s="279"/>
      <c r="AL21" s="279"/>
      <c r="AM21" s="279"/>
      <c r="AN21" s="279"/>
      <c r="AO21" s="279"/>
      <c r="AP21" s="279"/>
      <c r="AQ21" s="279"/>
      <c r="AR21" s="279"/>
      <c r="AS21" s="279"/>
      <c r="AT21" s="279"/>
      <c r="AU21" s="279"/>
      <c r="AV21" s="279"/>
      <c r="AW21" s="279"/>
      <c r="AX21" s="279"/>
      <c r="AY21" s="279"/>
      <c r="AZ21" s="279"/>
      <c r="BA21" s="279"/>
      <c r="BB21" s="279"/>
      <c r="BC21" s="279"/>
      <c r="BD21" s="279"/>
      <c r="BE21" s="279"/>
      <c r="BF21" s="279"/>
      <c r="BG21" s="279"/>
      <c r="BH21" s="279"/>
      <c r="BI21" s="279"/>
      <c r="BJ21" s="279"/>
      <c r="BK21" s="279"/>
      <c r="BL21" s="279"/>
      <c r="BM21" s="279"/>
      <c r="BN21" s="279"/>
      <c r="BO21" s="279"/>
      <c r="BP21" s="279"/>
      <c r="BQ21" s="279"/>
      <c r="BR21" s="279"/>
      <c r="BS21" s="279"/>
      <c r="BT21" s="279"/>
      <c r="BU21" s="279"/>
      <c r="BV21" s="279"/>
      <c r="BW21" s="279"/>
      <c r="BX21" s="281">
        <f t="shared" si="2"/>
        <v>0</v>
      </c>
    </row>
    <row r="22" spans="2:76" ht="15">
      <c r="B22" s="16" t="s">
        <v>523</v>
      </c>
      <c r="C22" s="292" t="s">
        <v>524</v>
      </c>
      <c r="D22" s="282"/>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81">
        <f t="shared" si="2"/>
        <v>0</v>
      </c>
    </row>
    <row r="23" spans="2:76" ht="15">
      <c r="B23" s="16" t="s">
        <v>525</v>
      </c>
      <c r="C23" s="16"/>
      <c r="D23" s="282"/>
      <c r="E23" s="279"/>
      <c r="F23" s="279"/>
      <c r="G23" s="279"/>
      <c r="H23" s="279"/>
      <c r="I23" s="279"/>
      <c r="J23" s="279"/>
      <c r="K23" s="279"/>
      <c r="L23" s="279"/>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279"/>
      <c r="AM23" s="279"/>
      <c r="AN23" s="279"/>
      <c r="AO23" s="279"/>
      <c r="AP23" s="279"/>
      <c r="AQ23" s="279"/>
      <c r="AR23" s="279"/>
      <c r="AS23" s="279"/>
      <c r="AT23" s="279"/>
      <c r="AU23" s="279"/>
      <c r="AV23" s="279"/>
      <c r="AW23" s="279"/>
      <c r="AX23" s="279"/>
      <c r="AY23" s="279"/>
      <c r="AZ23" s="279"/>
      <c r="BA23" s="279"/>
      <c r="BB23" s="279"/>
      <c r="BC23" s="279"/>
      <c r="BD23" s="279"/>
      <c r="BE23" s="279"/>
      <c r="BF23" s="279"/>
      <c r="BG23" s="279"/>
      <c r="BH23" s="279"/>
      <c r="BI23" s="279"/>
      <c r="BJ23" s="279"/>
      <c r="BK23" s="279"/>
      <c r="BL23" s="279"/>
      <c r="BM23" s="279"/>
      <c r="BN23" s="279"/>
      <c r="BO23" s="279"/>
      <c r="BP23" s="279"/>
      <c r="BQ23" s="279"/>
      <c r="BR23" s="279"/>
      <c r="BS23" s="279"/>
      <c r="BT23" s="279"/>
      <c r="BU23" s="279"/>
      <c r="BV23" s="279"/>
      <c r="BW23" s="279"/>
      <c r="BX23" s="281">
        <f t="shared" si="2"/>
        <v>0</v>
      </c>
    </row>
    <row r="24" spans="2:76" ht="15">
      <c r="B24" s="131" t="s">
        <v>526</v>
      </c>
      <c r="C24" s="292" t="s">
        <v>527</v>
      </c>
      <c r="D24" s="282"/>
      <c r="E24" s="279"/>
      <c r="F24" s="279"/>
      <c r="G24" s="279"/>
      <c r="H24" s="279"/>
      <c r="I24" s="279"/>
      <c r="J24" s="279"/>
      <c r="K24" s="279"/>
      <c r="L24" s="279"/>
      <c r="M24" s="279"/>
      <c r="N24" s="279"/>
      <c r="O24" s="279"/>
      <c r="P24" s="279"/>
      <c r="Q24" s="279"/>
      <c r="R24" s="279"/>
      <c r="S24" s="279"/>
      <c r="T24" s="279"/>
      <c r="U24" s="279"/>
      <c r="V24" s="279"/>
      <c r="W24" s="279"/>
      <c r="X24" s="279"/>
      <c r="Y24" s="279"/>
      <c r="Z24" s="279"/>
      <c r="AA24" s="279"/>
      <c r="AB24" s="279"/>
      <c r="AC24" s="279"/>
      <c r="AD24" s="279"/>
      <c r="AE24" s="279"/>
      <c r="AF24" s="279"/>
      <c r="AG24" s="279"/>
      <c r="AH24" s="279"/>
      <c r="AI24" s="279"/>
      <c r="AJ24" s="279"/>
      <c r="AK24" s="279"/>
      <c r="AL24" s="279"/>
      <c r="AM24" s="279"/>
      <c r="AN24" s="279"/>
      <c r="AO24" s="279"/>
      <c r="AP24" s="279"/>
      <c r="AQ24" s="279"/>
      <c r="AR24" s="279"/>
      <c r="AS24" s="279"/>
      <c r="AT24" s="279"/>
      <c r="AU24" s="279"/>
      <c r="AV24" s="279"/>
      <c r="AW24" s="279"/>
      <c r="AX24" s="279"/>
      <c r="AY24" s="279"/>
      <c r="AZ24" s="279"/>
      <c r="BA24" s="279"/>
      <c r="BB24" s="279"/>
      <c r="BC24" s="279"/>
      <c r="BD24" s="279"/>
      <c r="BE24" s="279"/>
      <c r="BF24" s="279"/>
      <c r="BG24" s="279"/>
      <c r="BH24" s="279"/>
      <c r="BI24" s="279"/>
      <c r="BJ24" s="279"/>
      <c r="BK24" s="279"/>
      <c r="BL24" s="279"/>
      <c r="BM24" s="279"/>
      <c r="BN24" s="279"/>
      <c r="BO24" s="279"/>
      <c r="BP24" s="279"/>
      <c r="BQ24" s="279"/>
      <c r="BR24" s="279"/>
      <c r="BS24" s="279"/>
      <c r="BT24" s="279"/>
      <c r="BU24" s="279"/>
      <c r="BV24" s="279"/>
      <c r="BW24" s="279"/>
      <c r="BX24" s="281">
        <f t="shared" si="2"/>
        <v>0</v>
      </c>
    </row>
    <row r="25" spans="2:76" ht="15">
      <c r="B25" s="131" t="s">
        <v>528</v>
      </c>
      <c r="C25" s="292" t="s">
        <v>529</v>
      </c>
      <c r="D25" s="282"/>
      <c r="E25" s="279"/>
      <c r="F25" s="279"/>
      <c r="G25" s="279"/>
      <c r="H25" s="279"/>
      <c r="I25" s="279"/>
      <c r="J25" s="279"/>
      <c r="K25" s="279"/>
      <c r="L25" s="279"/>
      <c r="M25" s="279"/>
      <c r="N25" s="279"/>
      <c r="O25" s="279"/>
      <c r="P25" s="279"/>
      <c r="Q25" s="279"/>
      <c r="R25" s="279"/>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279"/>
      <c r="AW25" s="279"/>
      <c r="AX25" s="279"/>
      <c r="AY25" s="279"/>
      <c r="AZ25" s="279"/>
      <c r="BA25" s="279"/>
      <c r="BB25" s="279"/>
      <c r="BC25" s="279"/>
      <c r="BD25" s="279"/>
      <c r="BE25" s="279"/>
      <c r="BF25" s="279"/>
      <c r="BG25" s="279"/>
      <c r="BH25" s="279"/>
      <c r="BI25" s="279"/>
      <c r="BJ25" s="279"/>
      <c r="BK25" s="279"/>
      <c r="BL25" s="279"/>
      <c r="BM25" s="279"/>
      <c r="BN25" s="279"/>
      <c r="BO25" s="279"/>
      <c r="BP25" s="279"/>
      <c r="BQ25" s="279"/>
      <c r="BR25" s="279"/>
      <c r="BS25" s="279"/>
      <c r="BT25" s="279"/>
      <c r="BU25" s="279"/>
      <c r="BV25" s="279"/>
      <c r="BW25" s="279"/>
      <c r="BX25" s="281">
        <f t="shared" si="2"/>
        <v>0</v>
      </c>
    </row>
    <row r="26" spans="2:76" ht="15">
      <c r="B26" s="347" t="s">
        <v>530</v>
      </c>
      <c r="C26" s="292"/>
      <c r="D26" s="282"/>
      <c r="E26" s="279"/>
      <c r="F26" s="279"/>
      <c r="G26" s="279"/>
      <c r="H26" s="279"/>
      <c r="I26" s="279"/>
      <c r="J26" s="279"/>
      <c r="K26" s="279"/>
      <c r="L26" s="279"/>
      <c r="M26" s="279"/>
      <c r="N26" s="279"/>
      <c r="O26" s="279"/>
      <c r="P26" s="279"/>
      <c r="Q26" s="279"/>
      <c r="R26" s="279"/>
      <c r="S26" s="279"/>
      <c r="T26" s="279"/>
      <c r="U26" s="279"/>
      <c r="V26" s="279"/>
      <c r="W26" s="279"/>
      <c r="X26" s="279"/>
      <c r="Y26" s="279"/>
      <c r="Z26" s="279"/>
      <c r="AA26" s="279"/>
      <c r="AB26" s="279"/>
      <c r="AC26" s="279"/>
      <c r="AD26" s="279"/>
      <c r="AE26" s="279"/>
      <c r="AF26" s="279"/>
      <c r="AG26" s="279"/>
      <c r="AH26" s="279"/>
      <c r="AI26" s="279"/>
      <c r="AJ26" s="279"/>
      <c r="AK26" s="279"/>
      <c r="AL26" s="279"/>
      <c r="AM26" s="279"/>
      <c r="AN26" s="279"/>
      <c r="AO26" s="279"/>
      <c r="AP26" s="279"/>
      <c r="AQ26" s="279"/>
      <c r="AR26" s="279"/>
      <c r="AS26" s="279"/>
      <c r="AT26" s="279"/>
      <c r="AU26" s="279"/>
      <c r="AV26" s="279"/>
      <c r="AW26" s="279"/>
      <c r="AX26" s="279"/>
      <c r="AY26" s="279"/>
      <c r="AZ26" s="279"/>
      <c r="BA26" s="279"/>
      <c r="BB26" s="279"/>
      <c r="BC26" s="279"/>
      <c r="BD26" s="279"/>
      <c r="BE26" s="279"/>
      <c r="BF26" s="279"/>
      <c r="BG26" s="279"/>
      <c r="BH26" s="279"/>
      <c r="BI26" s="279"/>
      <c r="BJ26" s="279"/>
      <c r="BK26" s="279"/>
      <c r="BL26" s="279"/>
      <c r="BM26" s="279"/>
      <c r="BN26" s="279"/>
      <c r="BO26" s="279"/>
      <c r="BP26" s="279"/>
      <c r="BQ26" s="279"/>
      <c r="BR26" s="279"/>
      <c r="BS26" s="279"/>
      <c r="BT26" s="279"/>
      <c r="BU26" s="279"/>
      <c r="BV26" s="279"/>
      <c r="BW26" s="279"/>
      <c r="BX26" s="281">
        <f t="shared" si="2"/>
        <v>0</v>
      </c>
    </row>
    <row r="27" spans="1:76" ht="15">
      <c r="A27" s="16"/>
      <c r="B27" s="16"/>
      <c r="C27" s="16"/>
      <c r="D27" s="282"/>
      <c r="E27" s="279"/>
      <c r="F27" s="279"/>
      <c r="G27" s="279"/>
      <c r="H27" s="279"/>
      <c r="I27" s="279"/>
      <c r="J27" s="279"/>
      <c r="K27" s="279"/>
      <c r="L27" s="279"/>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279"/>
      <c r="AW27" s="279"/>
      <c r="AX27" s="279"/>
      <c r="AY27" s="279"/>
      <c r="AZ27" s="279"/>
      <c r="BA27" s="279"/>
      <c r="BB27" s="279"/>
      <c r="BC27" s="279"/>
      <c r="BD27" s="279"/>
      <c r="BE27" s="279"/>
      <c r="BF27" s="279"/>
      <c r="BG27" s="279"/>
      <c r="BH27" s="279"/>
      <c r="BI27" s="279"/>
      <c r="BJ27" s="279"/>
      <c r="BK27" s="279"/>
      <c r="BL27" s="279"/>
      <c r="BM27" s="279"/>
      <c r="BN27" s="279"/>
      <c r="BO27" s="279"/>
      <c r="BP27" s="279"/>
      <c r="BQ27" s="279"/>
      <c r="BR27" s="279"/>
      <c r="BS27" s="279"/>
      <c r="BT27" s="279"/>
      <c r="BU27" s="279"/>
      <c r="BV27" s="279"/>
      <c r="BW27" s="279"/>
      <c r="BX27" s="281">
        <f t="shared" si="2"/>
        <v>0</v>
      </c>
    </row>
    <row r="28" spans="1:76" ht="15">
      <c r="A28" s="48" t="s">
        <v>531</v>
      </c>
      <c r="B28" s="48"/>
      <c r="C28" s="48"/>
      <c r="D28" s="282"/>
      <c r="E28" s="279"/>
      <c r="F28" s="279"/>
      <c r="G28" s="279"/>
      <c r="H28" s="279"/>
      <c r="I28" s="279"/>
      <c r="J28" s="279"/>
      <c r="K28" s="279"/>
      <c r="L28" s="279"/>
      <c r="M28" s="279"/>
      <c r="N28" s="279"/>
      <c r="O28" s="279"/>
      <c r="P28" s="279"/>
      <c r="Q28" s="279"/>
      <c r="R28" s="279"/>
      <c r="S28" s="279"/>
      <c r="T28" s="279"/>
      <c r="U28" s="279"/>
      <c r="V28" s="279"/>
      <c r="W28" s="279"/>
      <c r="X28" s="279"/>
      <c r="Y28" s="279"/>
      <c r="Z28" s="279"/>
      <c r="AA28" s="279"/>
      <c r="AB28" s="279"/>
      <c r="AC28" s="279"/>
      <c r="AD28" s="279"/>
      <c r="AE28" s="279"/>
      <c r="AF28" s="279"/>
      <c r="AG28" s="279"/>
      <c r="AH28" s="279"/>
      <c r="AI28" s="279"/>
      <c r="AJ28" s="279"/>
      <c r="AK28" s="279"/>
      <c r="AL28" s="279"/>
      <c r="AM28" s="279"/>
      <c r="AN28" s="279"/>
      <c r="AO28" s="279"/>
      <c r="AP28" s="279"/>
      <c r="AQ28" s="279"/>
      <c r="AR28" s="279"/>
      <c r="AS28" s="279"/>
      <c r="AT28" s="279"/>
      <c r="AU28" s="279"/>
      <c r="AV28" s="279"/>
      <c r="AW28" s="279"/>
      <c r="AX28" s="279"/>
      <c r="AY28" s="279"/>
      <c r="AZ28" s="279"/>
      <c r="BA28" s="279"/>
      <c r="BB28" s="279"/>
      <c r="BC28" s="279"/>
      <c r="BD28" s="279"/>
      <c r="BE28" s="279"/>
      <c r="BF28" s="279"/>
      <c r="BG28" s="279"/>
      <c r="BH28" s="279"/>
      <c r="BI28" s="279"/>
      <c r="BJ28" s="279"/>
      <c r="BK28" s="279"/>
      <c r="BL28" s="279"/>
      <c r="BM28" s="279"/>
      <c r="BN28" s="279"/>
      <c r="BO28" s="279"/>
      <c r="BP28" s="279"/>
      <c r="BQ28" s="279"/>
      <c r="BR28" s="279"/>
      <c r="BS28" s="279"/>
      <c r="BT28" s="279"/>
      <c r="BU28" s="279"/>
      <c r="BV28" s="279"/>
      <c r="BW28" s="279"/>
      <c r="BX28" s="281">
        <f t="shared" si="2"/>
        <v>0</v>
      </c>
    </row>
    <row r="29" spans="2:76" ht="15">
      <c r="B29" s="16" t="s">
        <v>532</v>
      </c>
      <c r="C29" s="292" t="s">
        <v>533</v>
      </c>
      <c r="D29" s="282"/>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279"/>
      <c r="AR29" s="279"/>
      <c r="AS29" s="279"/>
      <c r="AT29" s="279"/>
      <c r="AU29" s="279"/>
      <c r="AV29" s="279"/>
      <c r="AW29" s="279"/>
      <c r="AX29" s="279"/>
      <c r="AY29" s="279"/>
      <c r="AZ29" s="279"/>
      <c r="BA29" s="279"/>
      <c r="BB29" s="279"/>
      <c r="BC29" s="279"/>
      <c r="BD29" s="279"/>
      <c r="BE29" s="279"/>
      <c r="BF29" s="279"/>
      <c r="BG29" s="279"/>
      <c r="BH29" s="279"/>
      <c r="BI29" s="279"/>
      <c r="BJ29" s="279"/>
      <c r="BK29" s="279"/>
      <c r="BL29" s="279"/>
      <c r="BM29" s="279"/>
      <c r="BN29" s="279"/>
      <c r="BO29" s="279"/>
      <c r="BP29" s="279"/>
      <c r="BQ29" s="279"/>
      <c r="BR29" s="279"/>
      <c r="BS29" s="279"/>
      <c r="BT29" s="279"/>
      <c r="BU29" s="279"/>
      <c r="BV29" s="279"/>
      <c r="BW29" s="279"/>
      <c r="BX29" s="281">
        <f>K29+S29+AA29+AI29+AQ29+AY29+BG29+BO29+BW29</f>
        <v>0</v>
      </c>
    </row>
    <row r="30" spans="1:76" ht="15">
      <c r="A30" s="16"/>
      <c r="B30" s="16"/>
      <c r="C30" s="16"/>
      <c r="D30" s="283"/>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c r="AU30" s="279"/>
      <c r="AV30" s="279"/>
      <c r="AW30" s="279"/>
      <c r="AX30" s="279"/>
      <c r="AY30" s="279"/>
      <c r="AZ30" s="279"/>
      <c r="BA30" s="279"/>
      <c r="BB30" s="279"/>
      <c r="BC30" s="279"/>
      <c r="BD30" s="279"/>
      <c r="BE30" s="279"/>
      <c r="BF30" s="279"/>
      <c r="BG30" s="279"/>
      <c r="BH30" s="279"/>
      <c r="BI30" s="279"/>
      <c r="BJ30" s="279"/>
      <c r="BK30" s="279"/>
      <c r="BL30" s="279"/>
      <c r="BM30" s="279"/>
      <c r="BN30" s="279"/>
      <c r="BO30" s="279"/>
      <c r="BP30" s="279"/>
      <c r="BQ30" s="279"/>
      <c r="BR30" s="279"/>
      <c r="BS30" s="279"/>
      <c r="BT30" s="279"/>
      <c r="BU30" s="279"/>
      <c r="BV30" s="279"/>
      <c r="BW30" s="279"/>
      <c r="BX30" s="281"/>
    </row>
    <row r="31" spans="1:76" ht="15">
      <c r="A31" s="1011" t="s">
        <v>534</v>
      </c>
      <c r="B31" s="1011"/>
      <c r="C31" s="1011"/>
      <c r="D31" s="1012">
        <f>SUM(D17:D29)</f>
        <v>0</v>
      </c>
      <c r="E31" s="1012">
        <f aca="true" t="shared" si="3" ref="E31:BP31">SUM(E17:E29)</f>
        <v>0</v>
      </c>
      <c r="F31" s="1012">
        <f t="shared" si="3"/>
        <v>0</v>
      </c>
      <c r="G31" s="1012">
        <f t="shared" si="3"/>
        <v>0</v>
      </c>
      <c r="H31" s="1012">
        <f t="shared" si="3"/>
        <v>0</v>
      </c>
      <c r="I31" s="1012">
        <f t="shared" si="3"/>
        <v>0</v>
      </c>
      <c r="J31" s="1012">
        <f t="shared" si="3"/>
        <v>0</v>
      </c>
      <c r="K31" s="1012">
        <f t="shared" si="3"/>
        <v>0</v>
      </c>
      <c r="L31" s="1012">
        <f t="shared" si="3"/>
        <v>0</v>
      </c>
      <c r="M31" s="1012">
        <f t="shared" si="3"/>
        <v>0</v>
      </c>
      <c r="N31" s="1012">
        <f t="shared" si="3"/>
        <v>0</v>
      </c>
      <c r="O31" s="1012">
        <f t="shared" si="3"/>
        <v>0</v>
      </c>
      <c r="P31" s="1012">
        <f t="shared" si="3"/>
        <v>0</v>
      </c>
      <c r="Q31" s="1012">
        <f t="shared" si="3"/>
        <v>0</v>
      </c>
      <c r="R31" s="1012">
        <f t="shared" si="3"/>
        <v>0</v>
      </c>
      <c r="S31" s="1012">
        <f t="shared" si="3"/>
        <v>0</v>
      </c>
      <c r="T31" s="1012">
        <f t="shared" si="3"/>
        <v>0</v>
      </c>
      <c r="U31" s="1012">
        <f t="shared" si="3"/>
        <v>0</v>
      </c>
      <c r="V31" s="1012">
        <f t="shared" si="3"/>
        <v>0</v>
      </c>
      <c r="W31" s="1012">
        <f t="shared" si="3"/>
        <v>0</v>
      </c>
      <c r="X31" s="1012">
        <f t="shared" si="3"/>
        <v>0</v>
      </c>
      <c r="Y31" s="1012">
        <f t="shared" si="3"/>
        <v>0</v>
      </c>
      <c r="Z31" s="1012">
        <f t="shared" si="3"/>
        <v>0</v>
      </c>
      <c r="AA31" s="1012">
        <f t="shared" si="3"/>
        <v>0</v>
      </c>
      <c r="AB31" s="1012">
        <f t="shared" si="3"/>
        <v>0</v>
      </c>
      <c r="AC31" s="1012">
        <f t="shared" si="3"/>
        <v>0</v>
      </c>
      <c r="AD31" s="1012">
        <f t="shared" si="3"/>
        <v>0</v>
      </c>
      <c r="AE31" s="1012">
        <f t="shared" si="3"/>
        <v>0</v>
      </c>
      <c r="AF31" s="1012">
        <f t="shared" si="3"/>
        <v>0</v>
      </c>
      <c r="AG31" s="1012">
        <f t="shared" si="3"/>
        <v>0</v>
      </c>
      <c r="AH31" s="1012">
        <f t="shared" si="3"/>
        <v>0</v>
      </c>
      <c r="AI31" s="1012">
        <f t="shared" si="3"/>
        <v>0</v>
      </c>
      <c r="AJ31" s="1012">
        <f t="shared" si="3"/>
        <v>0</v>
      </c>
      <c r="AK31" s="1012">
        <f t="shared" si="3"/>
        <v>0</v>
      </c>
      <c r="AL31" s="1012">
        <f t="shared" si="3"/>
        <v>0</v>
      </c>
      <c r="AM31" s="1012">
        <f t="shared" si="3"/>
        <v>0</v>
      </c>
      <c r="AN31" s="1012">
        <f t="shared" si="3"/>
        <v>0</v>
      </c>
      <c r="AO31" s="1012">
        <f t="shared" si="3"/>
        <v>0</v>
      </c>
      <c r="AP31" s="1012">
        <f t="shared" si="3"/>
        <v>0</v>
      </c>
      <c r="AQ31" s="1012">
        <f t="shared" si="3"/>
        <v>0</v>
      </c>
      <c r="AR31" s="1012">
        <f t="shared" si="3"/>
        <v>0</v>
      </c>
      <c r="AS31" s="1012">
        <f t="shared" si="3"/>
        <v>0</v>
      </c>
      <c r="AT31" s="1012">
        <f t="shared" si="3"/>
        <v>0</v>
      </c>
      <c r="AU31" s="1012">
        <f t="shared" si="3"/>
        <v>0</v>
      </c>
      <c r="AV31" s="1012">
        <f t="shared" si="3"/>
        <v>0</v>
      </c>
      <c r="AW31" s="1012">
        <f t="shared" si="3"/>
        <v>0</v>
      </c>
      <c r="AX31" s="1012">
        <f t="shared" si="3"/>
        <v>0</v>
      </c>
      <c r="AY31" s="1012">
        <f t="shared" si="3"/>
        <v>0</v>
      </c>
      <c r="AZ31" s="1012">
        <f t="shared" si="3"/>
        <v>0</v>
      </c>
      <c r="BA31" s="1012">
        <f t="shared" si="3"/>
        <v>0</v>
      </c>
      <c r="BB31" s="1012">
        <f t="shared" si="3"/>
        <v>0</v>
      </c>
      <c r="BC31" s="1012">
        <f t="shared" si="3"/>
        <v>0</v>
      </c>
      <c r="BD31" s="1012">
        <f t="shared" si="3"/>
        <v>0</v>
      </c>
      <c r="BE31" s="1012">
        <f t="shared" si="3"/>
        <v>0</v>
      </c>
      <c r="BF31" s="1012">
        <f t="shared" si="3"/>
        <v>0</v>
      </c>
      <c r="BG31" s="1012">
        <f t="shared" si="3"/>
        <v>0</v>
      </c>
      <c r="BH31" s="1012">
        <f t="shared" si="3"/>
        <v>0</v>
      </c>
      <c r="BI31" s="1012">
        <f t="shared" si="3"/>
        <v>0</v>
      </c>
      <c r="BJ31" s="1012">
        <f t="shared" si="3"/>
        <v>0</v>
      </c>
      <c r="BK31" s="1012">
        <f t="shared" si="3"/>
        <v>0</v>
      </c>
      <c r="BL31" s="1012">
        <f t="shared" si="3"/>
        <v>0</v>
      </c>
      <c r="BM31" s="1012">
        <f t="shared" si="3"/>
        <v>0</v>
      </c>
      <c r="BN31" s="1012">
        <f t="shared" si="3"/>
        <v>0</v>
      </c>
      <c r="BO31" s="1012">
        <f t="shared" si="3"/>
        <v>0</v>
      </c>
      <c r="BP31" s="1012">
        <f t="shared" si="3"/>
        <v>0</v>
      </c>
      <c r="BQ31" s="1012">
        <f aca="true" t="shared" si="4" ref="BQ31:BX31">SUM(BQ17:BQ29)</f>
        <v>0</v>
      </c>
      <c r="BR31" s="1012">
        <f t="shared" si="4"/>
        <v>0</v>
      </c>
      <c r="BS31" s="1012">
        <f t="shared" si="4"/>
        <v>0</v>
      </c>
      <c r="BT31" s="1012">
        <f t="shared" si="4"/>
        <v>0</v>
      </c>
      <c r="BU31" s="1012">
        <f t="shared" si="4"/>
        <v>0</v>
      </c>
      <c r="BV31" s="1012">
        <f t="shared" si="4"/>
        <v>0</v>
      </c>
      <c r="BW31" s="1012">
        <f t="shared" si="4"/>
        <v>0</v>
      </c>
      <c r="BX31" s="1012">
        <f t="shared" si="4"/>
        <v>0</v>
      </c>
    </row>
    <row r="32" spans="1:76" ht="15">
      <c r="A32" s="16"/>
      <c r="B32" s="16"/>
      <c r="C32" s="16"/>
      <c r="D32" s="283"/>
      <c r="E32" s="279"/>
      <c r="F32" s="279"/>
      <c r="G32" s="279"/>
      <c r="H32" s="279"/>
      <c r="I32" s="279"/>
      <c r="J32" s="279"/>
      <c r="K32" s="279"/>
      <c r="L32" s="279"/>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279"/>
      <c r="AM32" s="279"/>
      <c r="AN32" s="279"/>
      <c r="AO32" s="279"/>
      <c r="AP32" s="279"/>
      <c r="AQ32" s="279"/>
      <c r="AR32" s="279"/>
      <c r="AS32" s="279"/>
      <c r="AT32" s="279"/>
      <c r="AU32" s="279"/>
      <c r="AV32" s="279"/>
      <c r="AW32" s="279"/>
      <c r="AX32" s="279"/>
      <c r="AY32" s="279"/>
      <c r="AZ32" s="279"/>
      <c r="BA32" s="279"/>
      <c r="BB32" s="279"/>
      <c r="BC32" s="279"/>
      <c r="BD32" s="279"/>
      <c r="BE32" s="279"/>
      <c r="BF32" s="279"/>
      <c r="BG32" s="279"/>
      <c r="BH32" s="279"/>
      <c r="BI32" s="279"/>
      <c r="BJ32" s="279"/>
      <c r="BK32" s="279"/>
      <c r="BL32" s="279"/>
      <c r="BM32" s="279"/>
      <c r="BN32" s="279"/>
      <c r="BO32" s="279"/>
      <c r="BP32" s="279"/>
      <c r="BQ32" s="279"/>
      <c r="BR32" s="279"/>
      <c r="BS32" s="279"/>
      <c r="BT32" s="279"/>
      <c r="BU32" s="279"/>
      <c r="BV32" s="279"/>
      <c r="BW32" s="279"/>
      <c r="BX32" s="281"/>
    </row>
    <row r="33" spans="1:76" ht="15">
      <c r="A33" s="16" t="s">
        <v>535</v>
      </c>
      <c r="B33" s="16"/>
      <c r="C33" s="292" t="s">
        <v>536</v>
      </c>
      <c r="D33" s="283"/>
      <c r="E33" s="279"/>
      <c r="F33" s="279"/>
      <c r="G33" s="279"/>
      <c r="H33" s="279"/>
      <c r="I33" s="279"/>
      <c r="J33" s="279"/>
      <c r="K33" s="279"/>
      <c r="L33" s="279"/>
      <c r="M33" s="279"/>
      <c r="N33" s="279"/>
      <c r="O33" s="279"/>
      <c r="P33" s="279"/>
      <c r="Q33" s="279"/>
      <c r="R33" s="279"/>
      <c r="S33" s="279"/>
      <c r="T33" s="279"/>
      <c r="U33" s="279"/>
      <c r="V33" s="279"/>
      <c r="W33" s="279"/>
      <c r="X33" s="279"/>
      <c r="Y33" s="279"/>
      <c r="Z33" s="279"/>
      <c r="AA33" s="279"/>
      <c r="AB33" s="279"/>
      <c r="AC33" s="279"/>
      <c r="AD33" s="279"/>
      <c r="AE33" s="279"/>
      <c r="AF33" s="279"/>
      <c r="AG33" s="279"/>
      <c r="AH33" s="279"/>
      <c r="AI33" s="279"/>
      <c r="AJ33" s="279"/>
      <c r="AK33" s="279"/>
      <c r="AL33" s="279"/>
      <c r="AM33" s="279"/>
      <c r="AN33" s="279"/>
      <c r="AO33" s="279"/>
      <c r="AP33" s="279"/>
      <c r="AQ33" s="279"/>
      <c r="AR33" s="279"/>
      <c r="AS33" s="279"/>
      <c r="AT33" s="279"/>
      <c r="AU33" s="279"/>
      <c r="AV33" s="279"/>
      <c r="AW33" s="279"/>
      <c r="AX33" s="279"/>
      <c r="AY33" s="279"/>
      <c r="AZ33" s="279"/>
      <c r="BA33" s="279"/>
      <c r="BB33" s="279"/>
      <c r="BC33" s="279"/>
      <c r="BD33" s="279"/>
      <c r="BE33" s="279"/>
      <c r="BF33" s="279"/>
      <c r="BG33" s="279"/>
      <c r="BH33" s="279"/>
      <c r="BI33" s="279"/>
      <c r="BJ33" s="279"/>
      <c r="BK33" s="279"/>
      <c r="BL33" s="279"/>
      <c r="BM33" s="279"/>
      <c r="BN33" s="279"/>
      <c r="BO33" s="279"/>
      <c r="BP33" s="279"/>
      <c r="BQ33" s="279"/>
      <c r="BR33" s="279"/>
      <c r="BS33" s="279"/>
      <c r="BT33" s="279"/>
      <c r="BU33" s="279"/>
      <c r="BV33" s="279"/>
      <c r="BW33" s="279"/>
      <c r="BX33" s="281">
        <f>K33+S33+AA33+AI33+AQ33+AY33+BG33+BO33+BW33</f>
        <v>0</v>
      </c>
    </row>
    <row r="34" spans="1:76" ht="15">
      <c r="A34" s="16" t="s">
        <v>537</v>
      </c>
      <c r="B34" s="16"/>
      <c r="C34" s="292" t="s">
        <v>538</v>
      </c>
      <c r="D34" s="283"/>
      <c r="E34" s="279"/>
      <c r="F34" s="279"/>
      <c r="G34" s="279"/>
      <c r="H34" s="279"/>
      <c r="I34" s="279"/>
      <c r="J34" s="279"/>
      <c r="K34" s="279"/>
      <c r="L34" s="279"/>
      <c r="M34" s="279"/>
      <c r="N34" s="279"/>
      <c r="O34" s="279"/>
      <c r="P34" s="279"/>
      <c r="Q34" s="279"/>
      <c r="R34" s="279"/>
      <c r="S34" s="279"/>
      <c r="T34" s="279"/>
      <c r="U34" s="279"/>
      <c r="V34" s="279"/>
      <c r="W34" s="279"/>
      <c r="X34" s="279"/>
      <c r="Y34" s="279"/>
      <c r="Z34" s="279"/>
      <c r="AA34" s="279"/>
      <c r="AB34" s="279"/>
      <c r="AC34" s="279"/>
      <c r="AD34" s="279"/>
      <c r="AE34" s="279"/>
      <c r="AF34" s="279"/>
      <c r="AG34" s="279"/>
      <c r="AH34" s="279"/>
      <c r="AI34" s="279"/>
      <c r="AJ34" s="279"/>
      <c r="AK34" s="279"/>
      <c r="AL34" s="279"/>
      <c r="AM34" s="279"/>
      <c r="AN34" s="279"/>
      <c r="AO34" s="279"/>
      <c r="AP34" s="279"/>
      <c r="AQ34" s="279"/>
      <c r="AR34" s="279"/>
      <c r="AS34" s="279"/>
      <c r="AT34" s="279"/>
      <c r="AU34" s="279"/>
      <c r="AV34" s="279"/>
      <c r="AW34" s="279"/>
      <c r="AX34" s="279"/>
      <c r="AY34" s="279"/>
      <c r="AZ34" s="279"/>
      <c r="BA34" s="279"/>
      <c r="BB34" s="279"/>
      <c r="BC34" s="279"/>
      <c r="BD34" s="279"/>
      <c r="BE34" s="279"/>
      <c r="BF34" s="279"/>
      <c r="BG34" s="279"/>
      <c r="BH34" s="279"/>
      <c r="BI34" s="279"/>
      <c r="BJ34" s="279"/>
      <c r="BK34" s="279"/>
      <c r="BL34" s="279"/>
      <c r="BM34" s="279"/>
      <c r="BN34" s="279"/>
      <c r="BO34" s="279"/>
      <c r="BP34" s="279"/>
      <c r="BQ34" s="279"/>
      <c r="BR34" s="279"/>
      <c r="BS34" s="279"/>
      <c r="BT34" s="279"/>
      <c r="BU34" s="279"/>
      <c r="BV34" s="279"/>
      <c r="BW34" s="279"/>
      <c r="BX34" s="281">
        <f>K34+S34+AA34+AI34+AQ34+AY34+BG34+BO34+BW34</f>
        <v>0</v>
      </c>
    </row>
    <row r="35" spans="1:76" ht="15">
      <c r="A35" s="286" t="s">
        <v>539</v>
      </c>
      <c r="B35" s="325"/>
      <c r="C35" s="292"/>
      <c r="D35" s="282"/>
      <c r="E35" s="279"/>
      <c r="F35" s="279"/>
      <c r="G35" s="279"/>
      <c r="H35" s="279"/>
      <c r="I35" s="279"/>
      <c r="J35" s="279"/>
      <c r="K35" s="279"/>
      <c r="L35" s="279"/>
      <c r="M35" s="279"/>
      <c r="N35" s="279"/>
      <c r="O35" s="279"/>
      <c r="P35" s="279"/>
      <c r="Q35" s="279"/>
      <c r="R35" s="279"/>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279"/>
      <c r="AW35" s="279"/>
      <c r="AX35" s="279"/>
      <c r="AY35" s="279"/>
      <c r="AZ35" s="279"/>
      <c r="BA35" s="279"/>
      <c r="BB35" s="279"/>
      <c r="BC35" s="279"/>
      <c r="BD35" s="279"/>
      <c r="BE35" s="279"/>
      <c r="BF35" s="279"/>
      <c r="BG35" s="279"/>
      <c r="BH35" s="279"/>
      <c r="BI35" s="279"/>
      <c r="BJ35" s="279"/>
      <c r="BK35" s="279"/>
      <c r="BL35" s="279"/>
      <c r="BM35" s="279"/>
      <c r="BN35" s="279"/>
      <c r="BO35" s="279"/>
      <c r="BP35" s="279"/>
      <c r="BQ35" s="279"/>
      <c r="BR35" s="279"/>
      <c r="BS35" s="279"/>
      <c r="BT35" s="279"/>
      <c r="BU35" s="279"/>
      <c r="BV35" s="279"/>
      <c r="BW35" s="279"/>
      <c r="BX35" s="281"/>
    </row>
    <row r="36" spans="1:76" ht="15">
      <c r="A36" s="286" t="s">
        <v>540</v>
      </c>
      <c r="B36" s="325"/>
      <c r="C36" s="292"/>
      <c r="D36" s="282"/>
      <c r="E36" s="279"/>
      <c r="F36" s="279"/>
      <c r="G36" s="279"/>
      <c r="H36" s="279"/>
      <c r="I36" s="279"/>
      <c r="J36" s="279"/>
      <c r="K36" s="279"/>
      <c r="L36" s="279"/>
      <c r="M36" s="279"/>
      <c r="N36" s="279"/>
      <c r="O36" s="279"/>
      <c r="P36" s="279"/>
      <c r="Q36" s="279"/>
      <c r="R36" s="279"/>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279"/>
      <c r="AW36" s="279"/>
      <c r="AX36" s="279"/>
      <c r="AY36" s="279"/>
      <c r="AZ36" s="279"/>
      <c r="BA36" s="279"/>
      <c r="BB36" s="279"/>
      <c r="BC36" s="279"/>
      <c r="BD36" s="279"/>
      <c r="BE36" s="279"/>
      <c r="BF36" s="279"/>
      <c r="BG36" s="279"/>
      <c r="BH36" s="279"/>
      <c r="BI36" s="279"/>
      <c r="BJ36" s="279"/>
      <c r="BK36" s="279"/>
      <c r="BL36" s="279"/>
      <c r="BM36" s="279"/>
      <c r="BN36" s="279"/>
      <c r="BO36" s="279"/>
      <c r="BP36" s="279"/>
      <c r="BQ36" s="279"/>
      <c r="BR36" s="279"/>
      <c r="BS36" s="279"/>
      <c r="BT36" s="279"/>
      <c r="BU36" s="279"/>
      <c r="BV36" s="279"/>
      <c r="BW36" s="279"/>
      <c r="BX36" s="281"/>
    </row>
    <row r="37" spans="1:76" ht="15">
      <c r="A37" s="16"/>
      <c r="B37" s="16"/>
      <c r="C37" s="16"/>
      <c r="D37" s="283"/>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c r="AL37" s="279"/>
      <c r="AM37" s="279"/>
      <c r="AN37" s="279"/>
      <c r="AO37" s="279"/>
      <c r="AP37" s="279"/>
      <c r="AQ37" s="279"/>
      <c r="AR37" s="279"/>
      <c r="AS37" s="279"/>
      <c r="AT37" s="279"/>
      <c r="AU37" s="279"/>
      <c r="AV37" s="279"/>
      <c r="AW37" s="279"/>
      <c r="AX37" s="279"/>
      <c r="AY37" s="279"/>
      <c r="AZ37" s="279"/>
      <c r="BA37" s="279"/>
      <c r="BB37" s="279"/>
      <c r="BC37" s="279"/>
      <c r="BD37" s="279"/>
      <c r="BE37" s="279"/>
      <c r="BF37" s="279"/>
      <c r="BG37" s="279"/>
      <c r="BH37" s="279"/>
      <c r="BI37" s="279"/>
      <c r="BJ37" s="279"/>
      <c r="BK37" s="279"/>
      <c r="BL37" s="279"/>
      <c r="BM37" s="279"/>
      <c r="BN37" s="279"/>
      <c r="BO37" s="279"/>
      <c r="BP37" s="279"/>
      <c r="BQ37" s="279"/>
      <c r="BR37" s="279"/>
      <c r="BS37" s="279"/>
      <c r="BT37" s="279"/>
      <c r="BU37" s="279"/>
      <c r="BV37" s="279"/>
      <c r="BW37" s="279"/>
      <c r="BX37" s="281"/>
    </row>
    <row r="38" spans="1:76" ht="15">
      <c r="A38" s="1011" t="s">
        <v>541</v>
      </c>
      <c r="B38" s="1011"/>
      <c r="C38" s="1011"/>
      <c r="D38" s="1013">
        <f>D34+D33+D31</f>
        <v>0</v>
      </c>
      <c r="E38" s="1013">
        <f>E34+E33+E31</f>
        <v>0</v>
      </c>
      <c r="F38" s="1013">
        <f>F34+F33+F31</f>
        <v>0</v>
      </c>
      <c r="G38" s="1013">
        <f>G34+G33+G31</f>
        <v>0</v>
      </c>
      <c r="H38" s="1013">
        <f>H34+H33+H31</f>
        <v>0</v>
      </c>
      <c r="I38" s="1013"/>
      <c r="J38" s="1013"/>
      <c r="K38" s="1013">
        <f aca="true" t="shared" si="5" ref="K38:AP38">K34+K33+K31</f>
        <v>0</v>
      </c>
      <c r="L38" s="1013">
        <f t="shared" si="5"/>
        <v>0</v>
      </c>
      <c r="M38" s="1013">
        <f t="shared" si="5"/>
        <v>0</v>
      </c>
      <c r="N38" s="1013">
        <f t="shared" si="5"/>
        <v>0</v>
      </c>
      <c r="O38" s="1013">
        <f t="shared" si="5"/>
        <v>0</v>
      </c>
      <c r="P38" s="1013">
        <f t="shared" si="5"/>
        <v>0</v>
      </c>
      <c r="Q38" s="1013">
        <f t="shared" si="5"/>
        <v>0</v>
      </c>
      <c r="R38" s="1013">
        <f t="shared" si="5"/>
        <v>0</v>
      </c>
      <c r="S38" s="1013">
        <f t="shared" si="5"/>
        <v>0</v>
      </c>
      <c r="T38" s="1013">
        <f t="shared" si="5"/>
        <v>0</v>
      </c>
      <c r="U38" s="1013">
        <f t="shared" si="5"/>
        <v>0</v>
      </c>
      <c r="V38" s="1013">
        <f t="shared" si="5"/>
        <v>0</v>
      </c>
      <c r="W38" s="1013">
        <f t="shared" si="5"/>
        <v>0</v>
      </c>
      <c r="X38" s="1013">
        <f t="shared" si="5"/>
        <v>0</v>
      </c>
      <c r="Y38" s="1013">
        <f t="shared" si="5"/>
        <v>0</v>
      </c>
      <c r="Z38" s="1013">
        <f t="shared" si="5"/>
        <v>0</v>
      </c>
      <c r="AA38" s="1013">
        <f t="shared" si="5"/>
        <v>0</v>
      </c>
      <c r="AB38" s="1013">
        <f t="shared" si="5"/>
        <v>0</v>
      </c>
      <c r="AC38" s="1013">
        <f t="shared" si="5"/>
        <v>0</v>
      </c>
      <c r="AD38" s="1013">
        <f t="shared" si="5"/>
        <v>0</v>
      </c>
      <c r="AE38" s="1013">
        <f t="shared" si="5"/>
        <v>0</v>
      </c>
      <c r="AF38" s="1013">
        <f t="shared" si="5"/>
        <v>0</v>
      </c>
      <c r="AG38" s="1013">
        <f t="shared" si="5"/>
        <v>0</v>
      </c>
      <c r="AH38" s="1013">
        <f t="shared" si="5"/>
        <v>0</v>
      </c>
      <c r="AI38" s="1013">
        <f t="shared" si="5"/>
        <v>0</v>
      </c>
      <c r="AJ38" s="1013">
        <f t="shared" si="5"/>
        <v>0</v>
      </c>
      <c r="AK38" s="1013">
        <f t="shared" si="5"/>
        <v>0</v>
      </c>
      <c r="AL38" s="1013">
        <f t="shared" si="5"/>
        <v>0</v>
      </c>
      <c r="AM38" s="1013">
        <f t="shared" si="5"/>
        <v>0</v>
      </c>
      <c r="AN38" s="1013">
        <f t="shared" si="5"/>
        <v>0</v>
      </c>
      <c r="AO38" s="1013">
        <f t="shared" si="5"/>
        <v>0</v>
      </c>
      <c r="AP38" s="1013">
        <f t="shared" si="5"/>
        <v>0</v>
      </c>
      <c r="AQ38" s="1013">
        <f aca="true" t="shared" si="6" ref="AQ38:BV38">AQ34+AQ33+AQ31</f>
        <v>0</v>
      </c>
      <c r="AR38" s="1013">
        <f t="shared" si="6"/>
        <v>0</v>
      </c>
      <c r="AS38" s="1013">
        <f t="shared" si="6"/>
        <v>0</v>
      </c>
      <c r="AT38" s="1013">
        <f t="shared" si="6"/>
        <v>0</v>
      </c>
      <c r="AU38" s="1013">
        <f t="shared" si="6"/>
        <v>0</v>
      </c>
      <c r="AV38" s="1013">
        <f t="shared" si="6"/>
        <v>0</v>
      </c>
      <c r="AW38" s="1013">
        <f t="shared" si="6"/>
        <v>0</v>
      </c>
      <c r="AX38" s="1013">
        <f t="shared" si="6"/>
        <v>0</v>
      </c>
      <c r="AY38" s="1013">
        <f t="shared" si="6"/>
        <v>0</v>
      </c>
      <c r="AZ38" s="1013">
        <f t="shared" si="6"/>
        <v>0</v>
      </c>
      <c r="BA38" s="1013">
        <f t="shared" si="6"/>
        <v>0</v>
      </c>
      <c r="BB38" s="1013">
        <f t="shared" si="6"/>
        <v>0</v>
      </c>
      <c r="BC38" s="1013">
        <f t="shared" si="6"/>
        <v>0</v>
      </c>
      <c r="BD38" s="1013">
        <f t="shared" si="6"/>
        <v>0</v>
      </c>
      <c r="BE38" s="1013">
        <f t="shared" si="6"/>
        <v>0</v>
      </c>
      <c r="BF38" s="1013">
        <f t="shared" si="6"/>
        <v>0</v>
      </c>
      <c r="BG38" s="1013">
        <f t="shared" si="6"/>
        <v>0</v>
      </c>
      <c r="BH38" s="1013">
        <f t="shared" si="6"/>
        <v>0</v>
      </c>
      <c r="BI38" s="1013">
        <f t="shared" si="6"/>
        <v>0</v>
      </c>
      <c r="BJ38" s="1013">
        <f t="shared" si="6"/>
        <v>0</v>
      </c>
      <c r="BK38" s="1013">
        <f t="shared" si="6"/>
        <v>0</v>
      </c>
      <c r="BL38" s="1013">
        <f t="shared" si="6"/>
        <v>0</v>
      </c>
      <c r="BM38" s="1013">
        <f t="shared" si="6"/>
        <v>0</v>
      </c>
      <c r="BN38" s="1013">
        <f t="shared" si="6"/>
        <v>0</v>
      </c>
      <c r="BO38" s="1013">
        <f t="shared" si="6"/>
        <v>0</v>
      </c>
      <c r="BP38" s="1013">
        <f t="shared" si="6"/>
        <v>0</v>
      </c>
      <c r="BQ38" s="1013">
        <f t="shared" si="6"/>
        <v>0</v>
      </c>
      <c r="BR38" s="1013">
        <f t="shared" si="6"/>
        <v>0</v>
      </c>
      <c r="BS38" s="1013">
        <f t="shared" si="6"/>
        <v>0</v>
      </c>
      <c r="BT38" s="1013">
        <f t="shared" si="6"/>
        <v>0</v>
      </c>
      <c r="BU38" s="1013">
        <f t="shared" si="6"/>
        <v>0</v>
      </c>
      <c r="BV38" s="1013">
        <f t="shared" si="6"/>
        <v>0</v>
      </c>
      <c r="BW38" s="1013">
        <f>BW34+BW33+BW31</f>
        <v>0</v>
      </c>
      <c r="BX38" s="1013">
        <f>BX34+BX33+BX31</f>
        <v>0</v>
      </c>
    </row>
    <row r="39" spans="1:76" ht="15">
      <c r="A39" s="16"/>
      <c r="B39" s="16"/>
      <c r="C39" s="16"/>
      <c r="D39" s="283"/>
      <c r="E39" s="279"/>
      <c r="F39" s="279"/>
      <c r="G39" s="279"/>
      <c r="H39" s="279"/>
      <c r="I39" s="279"/>
      <c r="J39" s="279"/>
      <c r="K39" s="279"/>
      <c r="L39" s="279"/>
      <c r="M39" s="279"/>
      <c r="N39" s="279"/>
      <c r="O39" s="279"/>
      <c r="P39" s="279"/>
      <c r="Q39" s="279"/>
      <c r="R39" s="279"/>
      <c r="S39" s="279"/>
      <c r="T39" s="279"/>
      <c r="U39" s="279"/>
      <c r="V39" s="279"/>
      <c r="W39" s="279"/>
      <c r="X39" s="279"/>
      <c r="Y39" s="279"/>
      <c r="Z39" s="279"/>
      <c r="AA39" s="279"/>
      <c r="AB39" s="279"/>
      <c r="AC39" s="279"/>
      <c r="AD39" s="279"/>
      <c r="AE39" s="279"/>
      <c r="AF39" s="279"/>
      <c r="AG39" s="279"/>
      <c r="AH39" s="279"/>
      <c r="AI39" s="279"/>
      <c r="AJ39" s="279"/>
      <c r="AK39" s="279"/>
      <c r="AL39" s="279"/>
      <c r="AM39" s="279"/>
      <c r="AN39" s="279"/>
      <c r="AO39" s="279"/>
      <c r="AP39" s="279"/>
      <c r="AQ39" s="279"/>
      <c r="AR39" s="279"/>
      <c r="AS39" s="279"/>
      <c r="AT39" s="279"/>
      <c r="AU39" s="279"/>
      <c r="AV39" s="279"/>
      <c r="AW39" s="279"/>
      <c r="AX39" s="279"/>
      <c r="AY39" s="279"/>
      <c r="AZ39" s="279"/>
      <c r="BA39" s="279"/>
      <c r="BB39" s="279"/>
      <c r="BC39" s="279"/>
      <c r="BD39" s="279"/>
      <c r="BE39" s="279"/>
      <c r="BF39" s="279"/>
      <c r="BG39" s="279"/>
      <c r="BH39" s="279"/>
      <c r="BI39" s="279"/>
      <c r="BJ39" s="279"/>
      <c r="BK39" s="279"/>
      <c r="BL39" s="279"/>
      <c r="BM39" s="279"/>
      <c r="BN39" s="279"/>
      <c r="BO39" s="279"/>
      <c r="BP39" s="279"/>
      <c r="BQ39" s="279"/>
      <c r="BR39" s="279"/>
      <c r="BS39" s="279"/>
      <c r="BT39" s="279"/>
      <c r="BU39" s="279"/>
      <c r="BV39" s="279"/>
      <c r="BW39" s="279"/>
      <c r="BX39" s="281"/>
    </row>
    <row r="40" spans="1:76" ht="15">
      <c r="A40" s="48" t="s">
        <v>542</v>
      </c>
      <c r="B40" s="48"/>
      <c r="C40" s="48"/>
      <c r="D40" s="283"/>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79"/>
      <c r="AK40" s="279"/>
      <c r="AL40" s="279"/>
      <c r="AM40" s="279"/>
      <c r="AN40" s="279"/>
      <c r="AO40" s="279"/>
      <c r="AP40" s="279"/>
      <c r="AQ40" s="279"/>
      <c r="AR40" s="279"/>
      <c r="AS40" s="279"/>
      <c r="AT40" s="279"/>
      <c r="AU40" s="279"/>
      <c r="AV40" s="279"/>
      <c r="AW40" s="279"/>
      <c r="AX40" s="279"/>
      <c r="AY40" s="279"/>
      <c r="AZ40" s="279"/>
      <c r="BA40" s="279"/>
      <c r="BB40" s="279"/>
      <c r="BC40" s="279"/>
      <c r="BD40" s="279"/>
      <c r="BE40" s="279"/>
      <c r="BF40" s="279"/>
      <c r="BG40" s="279"/>
      <c r="BH40" s="279"/>
      <c r="BI40" s="279"/>
      <c r="BJ40" s="279"/>
      <c r="BK40" s="279"/>
      <c r="BL40" s="279"/>
      <c r="BM40" s="279"/>
      <c r="BN40" s="279"/>
      <c r="BO40" s="279"/>
      <c r="BP40" s="279"/>
      <c r="BQ40" s="279"/>
      <c r="BR40" s="279"/>
      <c r="BS40" s="279"/>
      <c r="BT40" s="279"/>
      <c r="BU40" s="279"/>
      <c r="BV40" s="279"/>
      <c r="BW40" s="279"/>
      <c r="BX40" s="281"/>
    </row>
    <row r="41" spans="1:76" ht="15">
      <c r="A41" s="16"/>
      <c r="B41" s="16" t="s">
        <v>543</v>
      </c>
      <c r="C41" s="292" t="s">
        <v>544</v>
      </c>
      <c r="D41" s="284"/>
      <c r="E41" s="279"/>
      <c r="F41" s="279"/>
      <c r="G41" s="279"/>
      <c r="H41" s="279"/>
      <c r="I41" s="279"/>
      <c r="J41" s="279"/>
      <c r="K41" s="279"/>
      <c r="L41" s="279"/>
      <c r="M41" s="279"/>
      <c r="N41" s="279"/>
      <c r="O41" s="279"/>
      <c r="P41" s="279"/>
      <c r="Q41" s="279"/>
      <c r="R41" s="279"/>
      <c r="S41" s="279"/>
      <c r="T41" s="279"/>
      <c r="U41" s="279"/>
      <c r="V41" s="279"/>
      <c r="W41" s="279"/>
      <c r="X41" s="279"/>
      <c r="Y41" s="279"/>
      <c r="Z41" s="279"/>
      <c r="AA41" s="279"/>
      <c r="AB41" s="279"/>
      <c r="AC41" s="279"/>
      <c r="AD41" s="279"/>
      <c r="AE41" s="279"/>
      <c r="AF41" s="279"/>
      <c r="AG41" s="279"/>
      <c r="AH41" s="279"/>
      <c r="AI41" s="279"/>
      <c r="AJ41" s="279"/>
      <c r="AK41" s="279"/>
      <c r="AL41" s="279"/>
      <c r="AM41" s="279"/>
      <c r="AN41" s="279"/>
      <c r="AO41" s="279"/>
      <c r="AP41" s="279"/>
      <c r="AQ41" s="279"/>
      <c r="AR41" s="279"/>
      <c r="AS41" s="279"/>
      <c r="AT41" s="279"/>
      <c r="AU41" s="279"/>
      <c r="AV41" s="279"/>
      <c r="AW41" s="279"/>
      <c r="AX41" s="279"/>
      <c r="AY41" s="279"/>
      <c r="AZ41" s="279"/>
      <c r="BA41" s="279"/>
      <c r="BB41" s="279"/>
      <c r="BC41" s="279"/>
      <c r="BD41" s="279"/>
      <c r="BE41" s="279"/>
      <c r="BF41" s="279"/>
      <c r="BG41" s="279"/>
      <c r="BH41" s="279"/>
      <c r="BI41" s="279"/>
      <c r="BJ41" s="279"/>
      <c r="BK41" s="279"/>
      <c r="BL41" s="279"/>
      <c r="BM41" s="279"/>
      <c r="BN41" s="279"/>
      <c r="BO41" s="279"/>
      <c r="BP41" s="279"/>
      <c r="BQ41" s="279"/>
      <c r="BR41" s="279"/>
      <c r="BS41" s="279"/>
      <c r="BT41" s="279"/>
      <c r="BU41" s="279"/>
      <c r="BV41" s="279"/>
      <c r="BW41" s="279"/>
      <c r="BX41" s="281">
        <f>K41+S41+AA41+AI41+AQ41+AY41+BG41+BO41+BW41</f>
        <v>0</v>
      </c>
    </row>
    <row r="42" spans="1:76" ht="15">
      <c r="A42" s="16"/>
      <c r="B42" s="16" t="s">
        <v>545</v>
      </c>
      <c r="C42" s="292" t="s">
        <v>546</v>
      </c>
      <c r="D42" s="284"/>
      <c r="E42" s="279"/>
      <c r="F42" s="279"/>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279"/>
      <c r="AW42" s="279"/>
      <c r="AX42" s="279"/>
      <c r="AY42" s="279"/>
      <c r="AZ42" s="279"/>
      <c r="BA42" s="279"/>
      <c r="BB42" s="279"/>
      <c r="BC42" s="279"/>
      <c r="BD42" s="279"/>
      <c r="BE42" s="279"/>
      <c r="BF42" s="279"/>
      <c r="BG42" s="279"/>
      <c r="BH42" s="279"/>
      <c r="BI42" s="279"/>
      <c r="BJ42" s="279"/>
      <c r="BK42" s="279"/>
      <c r="BL42" s="279"/>
      <c r="BM42" s="279"/>
      <c r="BN42" s="279"/>
      <c r="BO42" s="279"/>
      <c r="BP42" s="279"/>
      <c r="BQ42" s="279"/>
      <c r="BR42" s="279"/>
      <c r="BS42" s="279"/>
      <c r="BT42" s="279"/>
      <c r="BU42" s="279"/>
      <c r="BV42" s="279"/>
      <c r="BW42" s="279"/>
      <c r="BX42" s="281">
        <f>K42+S42+AA42+AI42+AQ42+AY42+BG42+BO42+BW42</f>
        <v>0</v>
      </c>
    </row>
    <row r="43" spans="1:76" ht="15">
      <c r="A43" s="16"/>
      <c r="B43" s="16" t="s">
        <v>547</v>
      </c>
      <c r="C43" s="292" t="s">
        <v>548</v>
      </c>
      <c r="D43" s="284"/>
      <c r="E43" s="279"/>
      <c r="F43" s="279"/>
      <c r="G43" s="279"/>
      <c r="H43" s="279"/>
      <c r="I43" s="279"/>
      <c r="J43" s="279"/>
      <c r="K43" s="279"/>
      <c r="L43" s="279"/>
      <c r="M43" s="279"/>
      <c r="N43" s="279"/>
      <c r="O43" s="279"/>
      <c r="P43" s="279"/>
      <c r="Q43" s="279"/>
      <c r="R43" s="279"/>
      <c r="S43" s="279"/>
      <c r="T43" s="279"/>
      <c r="U43" s="279"/>
      <c r="V43" s="279"/>
      <c r="W43" s="279"/>
      <c r="X43" s="279"/>
      <c r="Y43" s="279"/>
      <c r="Z43" s="279"/>
      <c r="AA43" s="279"/>
      <c r="AB43" s="279"/>
      <c r="AC43" s="279"/>
      <c r="AD43" s="279"/>
      <c r="AE43" s="279"/>
      <c r="AF43" s="279"/>
      <c r="AG43" s="279"/>
      <c r="AH43" s="279"/>
      <c r="AI43" s="279"/>
      <c r="AJ43" s="279"/>
      <c r="AK43" s="279"/>
      <c r="AL43" s="279"/>
      <c r="AM43" s="279"/>
      <c r="AN43" s="279"/>
      <c r="AO43" s="279"/>
      <c r="AP43" s="279"/>
      <c r="AQ43" s="279"/>
      <c r="AR43" s="279"/>
      <c r="AS43" s="279"/>
      <c r="AT43" s="279"/>
      <c r="AU43" s="279"/>
      <c r="AV43" s="279"/>
      <c r="AW43" s="279"/>
      <c r="AX43" s="279"/>
      <c r="AY43" s="279"/>
      <c r="AZ43" s="279"/>
      <c r="BA43" s="279"/>
      <c r="BB43" s="279"/>
      <c r="BC43" s="279"/>
      <c r="BD43" s="279"/>
      <c r="BE43" s="279"/>
      <c r="BF43" s="279"/>
      <c r="BG43" s="279"/>
      <c r="BH43" s="279"/>
      <c r="BI43" s="279"/>
      <c r="BJ43" s="279"/>
      <c r="BK43" s="279"/>
      <c r="BL43" s="279"/>
      <c r="BM43" s="279"/>
      <c r="BN43" s="279"/>
      <c r="BO43" s="279"/>
      <c r="BP43" s="279"/>
      <c r="BQ43" s="279"/>
      <c r="BR43" s="279"/>
      <c r="BS43" s="279"/>
      <c r="BT43" s="279"/>
      <c r="BU43" s="279"/>
      <c r="BV43" s="279"/>
      <c r="BW43" s="279"/>
      <c r="BX43" s="281">
        <f>K43+S43+AA43+AI43+AQ43+AY43+BG43+BO43+BW43</f>
        <v>0</v>
      </c>
    </row>
    <row r="44" spans="1:76" ht="15">
      <c r="A44" s="16"/>
      <c r="B44" s="284" t="s">
        <v>549</v>
      </c>
      <c r="C44" s="292"/>
      <c r="D44" s="284"/>
      <c r="E44" s="279"/>
      <c r="F44" s="279"/>
      <c r="G44" s="279"/>
      <c r="H44" s="279"/>
      <c r="I44" s="279"/>
      <c r="J44" s="279"/>
      <c r="K44" s="279"/>
      <c r="L44" s="279"/>
      <c r="M44" s="279"/>
      <c r="N44" s="279"/>
      <c r="O44" s="279"/>
      <c r="P44" s="279"/>
      <c r="Q44" s="279"/>
      <c r="R44" s="279"/>
      <c r="S44" s="279"/>
      <c r="T44" s="279"/>
      <c r="U44" s="279"/>
      <c r="V44" s="279"/>
      <c r="W44" s="279"/>
      <c r="X44" s="279"/>
      <c r="Y44" s="279"/>
      <c r="Z44" s="279"/>
      <c r="AA44" s="279"/>
      <c r="AB44" s="279"/>
      <c r="AC44" s="279"/>
      <c r="AD44" s="279"/>
      <c r="AE44" s="279"/>
      <c r="AF44" s="279"/>
      <c r="AG44" s="279"/>
      <c r="AH44" s="279"/>
      <c r="AI44" s="279"/>
      <c r="AJ44" s="279"/>
      <c r="AK44" s="279"/>
      <c r="AL44" s="279"/>
      <c r="AM44" s="279"/>
      <c r="AN44" s="279"/>
      <c r="AO44" s="279"/>
      <c r="AP44" s="279"/>
      <c r="AQ44" s="279"/>
      <c r="AR44" s="279"/>
      <c r="AS44" s="279"/>
      <c r="AT44" s="279"/>
      <c r="AU44" s="279"/>
      <c r="AV44" s="279"/>
      <c r="AW44" s="279"/>
      <c r="AX44" s="279"/>
      <c r="AY44" s="279"/>
      <c r="AZ44" s="279"/>
      <c r="BA44" s="279"/>
      <c r="BB44" s="279"/>
      <c r="BC44" s="279"/>
      <c r="BD44" s="279"/>
      <c r="BE44" s="279"/>
      <c r="BF44" s="279"/>
      <c r="BG44" s="279"/>
      <c r="BH44" s="279"/>
      <c r="BI44" s="279"/>
      <c r="BJ44" s="279"/>
      <c r="BK44" s="279"/>
      <c r="BL44" s="279"/>
      <c r="BM44" s="279"/>
      <c r="BN44" s="279"/>
      <c r="BO44" s="279"/>
      <c r="BP44" s="279"/>
      <c r="BQ44" s="279"/>
      <c r="BR44" s="279"/>
      <c r="BS44" s="279"/>
      <c r="BT44" s="279"/>
      <c r="BU44" s="279"/>
      <c r="BV44" s="279"/>
      <c r="BW44" s="279"/>
      <c r="BX44" s="281">
        <f aca="true" t="shared" si="7" ref="BX44">K44+S44+AA44+AI44+AQ44+AY44+BG44+BO44+BW44</f>
        <v>0</v>
      </c>
    </row>
    <row r="45" spans="1:76" ht="15">
      <c r="A45" s="16"/>
      <c r="B45" s="284" t="s">
        <v>550</v>
      </c>
      <c r="C45" s="292"/>
      <c r="D45" s="284"/>
      <c r="E45" s="279"/>
      <c r="F45" s="279"/>
      <c r="G45" s="279"/>
      <c r="H45" s="279"/>
      <c r="I45" s="279"/>
      <c r="J45" s="279"/>
      <c r="K45" s="279"/>
      <c r="L45" s="279"/>
      <c r="M45" s="279"/>
      <c r="N45" s="279"/>
      <c r="O45" s="279"/>
      <c r="P45" s="279"/>
      <c r="Q45" s="279"/>
      <c r="R45" s="279"/>
      <c r="S45" s="279"/>
      <c r="T45" s="279"/>
      <c r="U45" s="279"/>
      <c r="V45" s="279"/>
      <c r="W45" s="279"/>
      <c r="X45" s="279"/>
      <c r="Y45" s="279"/>
      <c r="Z45" s="279"/>
      <c r="AA45" s="279"/>
      <c r="AB45" s="279"/>
      <c r="AC45" s="279"/>
      <c r="AD45" s="279"/>
      <c r="AE45" s="279"/>
      <c r="AF45" s="279"/>
      <c r="AG45" s="279"/>
      <c r="AH45" s="279"/>
      <c r="AI45" s="279"/>
      <c r="AJ45" s="279"/>
      <c r="AK45" s="279"/>
      <c r="AL45" s="279"/>
      <c r="AM45" s="279"/>
      <c r="AN45" s="279"/>
      <c r="AO45" s="279"/>
      <c r="AP45" s="279"/>
      <c r="AQ45" s="279"/>
      <c r="AR45" s="279"/>
      <c r="AS45" s="279"/>
      <c r="AT45" s="279"/>
      <c r="AU45" s="279"/>
      <c r="AV45" s="279"/>
      <c r="AW45" s="279"/>
      <c r="AX45" s="279"/>
      <c r="AY45" s="279"/>
      <c r="AZ45" s="279"/>
      <c r="BA45" s="279"/>
      <c r="BB45" s="279"/>
      <c r="BC45" s="279"/>
      <c r="BD45" s="279"/>
      <c r="BE45" s="279"/>
      <c r="BF45" s="279"/>
      <c r="BG45" s="279"/>
      <c r="BH45" s="279"/>
      <c r="BI45" s="279"/>
      <c r="BJ45" s="279"/>
      <c r="BK45" s="279"/>
      <c r="BL45" s="279"/>
      <c r="BM45" s="279"/>
      <c r="BN45" s="279"/>
      <c r="BO45" s="279"/>
      <c r="BP45" s="279"/>
      <c r="BQ45" s="279"/>
      <c r="BR45" s="279"/>
      <c r="BS45" s="279"/>
      <c r="BT45" s="279"/>
      <c r="BU45" s="279"/>
      <c r="BV45" s="279"/>
      <c r="BW45" s="279"/>
      <c r="BX45" s="281">
        <f>K45+S45+AA45+AI45+AQ45+AY45+BG45+BO45+BW45</f>
        <v>0</v>
      </c>
    </row>
    <row r="46" spans="1:76" ht="15">
      <c r="A46" s="1011" t="s">
        <v>551</v>
      </c>
      <c r="B46" s="1011"/>
      <c r="C46" s="1011"/>
      <c r="D46" s="1012">
        <f>SUM(D41:D45)</f>
        <v>0</v>
      </c>
      <c r="E46" s="1012">
        <f aca="true" t="shared" si="8" ref="E46:BP46">SUM(E41:E45)</f>
        <v>0</v>
      </c>
      <c r="F46" s="1012">
        <f t="shared" si="8"/>
        <v>0</v>
      </c>
      <c r="G46" s="1012">
        <f t="shared" si="8"/>
        <v>0</v>
      </c>
      <c r="H46" s="1012">
        <f t="shared" si="8"/>
        <v>0</v>
      </c>
      <c r="I46" s="1012">
        <f t="shared" si="8"/>
        <v>0</v>
      </c>
      <c r="J46" s="1012">
        <f t="shared" si="8"/>
        <v>0</v>
      </c>
      <c r="K46" s="1012">
        <f t="shared" si="8"/>
        <v>0</v>
      </c>
      <c r="L46" s="1012">
        <f t="shared" si="8"/>
        <v>0</v>
      </c>
      <c r="M46" s="1012">
        <f t="shared" si="8"/>
        <v>0</v>
      </c>
      <c r="N46" s="1012">
        <f t="shared" si="8"/>
        <v>0</v>
      </c>
      <c r="O46" s="1012">
        <f t="shared" si="8"/>
        <v>0</v>
      </c>
      <c r="P46" s="1012">
        <f t="shared" si="8"/>
        <v>0</v>
      </c>
      <c r="Q46" s="1012">
        <f t="shared" si="8"/>
        <v>0</v>
      </c>
      <c r="R46" s="1012">
        <f t="shared" si="8"/>
        <v>0</v>
      </c>
      <c r="S46" s="1012">
        <f t="shared" si="8"/>
        <v>0</v>
      </c>
      <c r="T46" s="1012">
        <f t="shared" si="8"/>
        <v>0</v>
      </c>
      <c r="U46" s="1012">
        <f t="shared" si="8"/>
        <v>0</v>
      </c>
      <c r="V46" s="1012">
        <f t="shared" si="8"/>
        <v>0</v>
      </c>
      <c r="W46" s="1012">
        <f t="shared" si="8"/>
        <v>0</v>
      </c>
      <c r="X46" s="1012">
        <f t="shared" si="8"/>
        <v>0</v>
      </c>
      <c r="Y46" s="1012">
        <f t="shared" si="8"/>
        <v>0</v>
      </c>
      <c r="Z46" s="1012">
        <f t="shared" si="8"/>
        <v>0</v>
      </c>
      <c r="AA46" s="1012">
        <f t="shared" si="8"/>
        <v>0</v>
      </c>
      <c r="AB46" s="1012">
        <f t="shared" si="8"/>
        <v>0</v>
      </c>
      <c r="AC46" s="1012">
        <f t="shared" si="8"/>
        <v>0</v>
      </c>
      <c r="AD46" s="1012">
        <f t="shared" si="8"/>
        <v>0</v>
      </c>
      <c r="AE46" s="1012">
        <f t="shared" si="8"/>
        <v>0</v>
      </c>
      <c r="AF46" s="1012">
        <f t="shared" si="8"/>
        <v>0</v>
      </c>
      <c r="AG46" s="1012">
        <f t="shared" si="8"/>
        <v>0</v>
      </c>
      <c r="AH46" s="1012">
        <f t="shared" si="8"/>
        <v>0</v>
      </c>
      <c r="AI46" s="1012">
        <f t="shared" si="8"/>
        <v>0</v>
      </c>
      <c r="AJ46" s="1012">
        <f t="shared" si="8"/>
        <v>0</v>
      </c>
      <c r="AK46" s="1012">
        <f t="shared" si="8"/>
        <v>0</v>
      </c>
      <c r="AL46" s="1012">
        <f t="shared" si="8"/>
        <v>0</v>
      </c>
      <c r="AM46" s="1012">
        <f t="shared" si="8"/>
        <v>0</v>
      </c>
      <c r="AN46" s="1012">
        <f t="shared" si="8"/>
        <v>0</v>
      </c>
      <c r="AO46" s="1012">
        <f t="shared" si="8"/>
        <v>0</v>
      </c>
      <c r="AP46" s="1012">
        <f t="shared" si="8"/>
        <v>0</v>
      </c>
      <c r="AQ46" s="1012">
        <f t="shared" si="8"/>
        <v>0</v>
      </c>
      <c r="AR46" s="1012">
        <f t="shared" si="8"/>
        <v>0</v>
      </c>
      <c r="AS46" s="1012">
        <f t="shared" si="8"/>
        <v>0</v>
      </c>
      <c r="AT46" s="1012">
        <f t="shared" si="8"/>
        <v>0</v>
      </c>
      <c r="AU46" s="1012">
        <f t="shared" si="8"/>
        <v>0</v>
      </c>
      <c r="AV46" s="1012">
        <f t="shared" si="8"/>
        <v>0</v>
      </c>
      <c r="AW46" s="1012">
        <f t="shared" si="8"/>
        <v>0</v>
      </c>
      <c r="AX46" s="1012">
        <f t="shared" si="8"/>
        <v>0</v>
      </c>
      <c r="AY46" s="1012">
        <f t="shared" si="8"/>
        <v>0</v>
      </c>
      <c r="AZ46" s="1012">
        <f t="shared" si="8"/>
        <v>0</v>
      </c>
      <c r="BA46" s="1012">
        <f t="shared" si="8"/>
        <v>0</v>
      </c>
      <c r="BB46" s="1012">
        <f t="shared" si="8"/>
        <v>0</v>
      </c>
      <c r="BC46" s="1012">
        <f t="shared" si="8"/>
        <v>0</v>
      </c>
      <c r="BD46" s="1012">
        <f t="shared" si="8"/>
        <v>0</v>
      </c>
      <c r="BE46" s="1012">
        <f t="shared" si="8"/>
        <v>0</v>
      </c>
      <c r="BF46" s="1012">
        <f t="shared" si="8"/>
        <v>0</v>
      </c>
      <c r="BG46" s="1012">
        <f t="shared" si="8"/>
        <v>0</v>
      </c>
      <c r="BH46" s="1012">
        <f t="shared" si="8"/>
        <v>0</v>
      </c>
      <c r="BI46" s="1012">
        <f t="shared" si="8"/>
        <v>0</v>
      </c>
      <c r="BJ46" s="1012">
        <f t="shared" si="8"/>
        <v>0</v>
      </c>
      <c r="BK46" s="1012">
        <f t="shared" si="8"/>
        <v>0</v>
      </c>
      <c r="BL46" s="1012">
        <f t="shared" si="8"/>
        <v>0</v>
      </c>
      <c r="BM46" s="1012">
        <f t="shared" si="8"/>
        <v>0</v>
      </c>
      <c r="BN46" s="1012">
        <f t="shared" si="8"/>
        <v>0</v>
      </c>
      <c r="BO46" s="1012">
        <f t="shared" si="8"/>
        <v>0</v>
      </c>
      <c r="BP46" s="1012">
        <f t="shared" si="8"/>
        <v>0</v>
      </c>
      <c r="BQ46" s="1012">
        <f aca="true" t="shared" si="9" ref="BQ46:BW46">SUM(BQ41:BQ45)</f>
        <v>0</v>
      </c>
      <c r="BR46" s="1012">
        <f t="shared" si="9"/>
        <v>0</v>
      </c>
      <c r="BS46" s="1012">
        <f t="shared" si="9"/>
        <v>0</v>
      </c>
      <c r="BT46" s="1012">
        <f t="shared" si="9"/>
        <v>0</v>
      </c>
      <c r="BU46" s="1012">
        <f t="shared" si="9"/>
        <v>0</v>
      </c>
      <c r="BV46" s="1012">
        <f t="shared" si="9"/>
        <v>0</v>
      </c>
      <c r="BW46" s="1012">
        <f t="shared" si="9"/>
        <v>0</v>
      </c>
      <c r="BX46" s="1012">
        <f>SUM(BX41:BX45)</f>
        <v>0</v>
      </c>
    </row>
    <row r="47" spans="1:76" ht="15">
      <c r="A47" s="48"/>
      <c r="B47" s="48"/>
      <c r="C47" s="48"/>
      <c r="D47" s="283"/>
      <c r="E47" s="278"/>
      <c r="F47" s="278"/>
      <c r="G47" s="278"/>
      <c r="H47" s="278"/>
      <c r="I47" s="278"/>
      <c r="J47" s="278"/>
      <c r="K47" s="278"/>
      <c r="L47" s="278"/>
      <c r="M47" s="278"/>
      <c r="N47" s="278"/>
      <c r="O47" s="278"/>
      <c r="P47" s="278"/>
      <c r="Q47" s="278"/>
      <c r="R47" s="278"/>
      <c r="S47" s="278"/>
      <c r="T47" s="278"/>
      <c r="U47" s="278"/>
      <c r="V47" s="278"/>
      <c r="W47" s="278"/>
      <c r="X47" s="278"/>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c r="BP47" s="278"/>
      <c r="BQ47" s="278"/>
      <c r="BR47" s="278"/>
      <c r="BS47" s="278"/>
      <c r="BT47" s="278"/>
      <c r="BU47" s="278"/>
      <c r="BV47" s="278"/>
      <c r="BW47" s="278"/>
      <c r="BX47" s="278"/>
    </row>
    <row r="48" spans="1:76" ht="15">
      <c r="A48" s="1011" t="s">
        <v>552</v>
      </c>
      <c r="B48" s="1011"/>
      <c r="C48" s="1011"/>
      <c r="D48" s="1014">
        <f>SUM(D14,D38,D46)</f>
        <v>0</v>
      </c>
      <c r="E48" s="1014">
        <f aca="true" t="shared" si="10" ref="E48:AI48">SUM(E14,E38,E46)</f>
        <v>0</v>
      </c>
      <c r="F48" s="1014">
        <f t="shared" si="10"/>
        <v>0</v>
      </c>
      <c r="G48" s="1014">
        <f t="shared" si="10"/>
        <v>0</v>
      </c>
      <c r="H48" s="1014">
        <f t="shared" si="10"/>
        <v>0</v>
      </c>
      <c r="I48" s="1014">
        <f t="shared" si="10"/>
        <v>0</v>
      </c>
      <c r="J48" s="1014">
        <f t="shared" si="10"/>
        <v>0</v>
      </c>
      <c r="K48" s="1014">
        <f t="shared" si="10"/>
        <v>0</v>
      </c>
      <c r="L48" s="1014">
        <f t="shared" si="10"/>
        <v>0</v>
      </c>
      <c r="M48" s="1014">
        <f t="shared" si="10"/>
        <v>0</v>
      </c>
      <c r="N48" s="1014">
        <f t="shared" si="10"/>
        <v>0</v>
      </c>
      <c r="O48" s="1014">
        <f t="shared" si="10"/>
        <v>0</v>
      </c>
      <c r="P48" s="1014">
        <f t="shared" si="10"/>
        <v>0</v>
      </c>
      <c r="Q48" s="1014">
        <f t="shared" si="10"/>
        <v>0</v>
      </c>
      <c r="R48" s="1014">
        <f t="shared" si="10"/>
        <v>0</v>
      </c>
      <c r="S48" s="1014">
        <f t="shared" si="10"/>
        <v>0</v>
      </c>
      <c r="T48" s="1014">
        <f t="shared" si="10"/>
        <v>0</v>
      </c>
      <c r="U48" s="1014">
        <f t="shared" si="10"/>
        <v>0</v>
      </c>
      <c r="V48" s="1014">
        <f t="shared" si="10"/>
        <v>0</v>
      </c>
      <c r="W48" s="1014">
        <f t="shared" si="10"/>
        <v>0</v>
      </c>
      <c r="X48" s="1014">
        <f t="shared" si="10"/>
        <v>0</v>
      </c>
      <c r="Y48" s="1014">
        <f t="shared" si="10"/>
        <v>0</v>
      </c>
      <c r="Z48" s="1014">
        <f t="shared" si="10"/>
        <v>0</v>
      </c>
      <c r="AA48" s="1014">
        <f t="shared" si="10"/>
        <v>0</v>
      </c>
      <c r="AB48" s="1014">
        <f t="shared" si="10"/>
        <v>0</v>
      </c>
      <c r="AC48" s="1014">
        <f t="shared" si="10"/>
        <v>0</v>
      </c>
      <c r="AD48" s="1014">
        <f t="shared" si="10"/>
        <v>0</v>
      </c>
      <c r="AE48" s="1014">
        <f t="shared" si="10"/>
        <v>0</v>
      </c>
      <c r="AF48" s="1014">
        <f t="shared" si="10"/>
        <v>0</v>
      </c>
      <c r="AG48" s="1014">
        <f t="shared" si="10"/>
        <v>0</v>
      </c>
      <c r="AH48" s="1014">
        <f t="shared" si="10"/>
        <v>0</v>
      </c>
      <c r="AI48" s="1014">
        <f t="shared" si="10"/>
        <v>0</v>
      </c>
      <c r="AJ48" s="1014">
        <f aca="true" t="shared" si="11" ref="AJ48:BO48">SUM(AJ14,AJ38,AJ46)</f>
        <v>0</v>
      </c>
      <c r="AK48" s="1014">
        <f t="shared" si="11"/>
        <v>0</v>
      </c>
      <c r="AL48" s="1014">
        <f t="shared" si="11"/>
        <v>0</v>
      </c>
      <c r="AM48" s="1014">
        <f t="shared" si="11"/>
        <v>0</v>
      </c>
      <c r="AN48" s="1014">
        <f t="shared" si="11"/>
        <v>0</v>
      </c>
      <c r="AO48" s="1014">
        <f t="shared" si="11"/>
        <v>0</v>
      </c>
      <c r="AP48" s="1014">
        <f t="shared" si="11"/>
        <v>0</v>
      </c>
      <c r="AQ48" s="1014">
        <f t="shared" si="11"/>
        <v>0</v>
      </c>
      <c r="AR48" s="1014">
        <f t="shared" si="11"/>
        <v>0</v>
      </c>
      <c r="AS48" s="1014">
        <f t="shared" si="11"/>
        <v>0</v>
      </c>
      <c r="AT48" s="1014">
        <f t="shared" si="11"/>
        <v>0</v>
      </c>
      <c r="AU48" s="1014">
        <f t="shared" si="11"/>
        <v>0</v>
      </c>
      <c r="AV48" s="1014">
        <f t="shared" si="11"/>
        <v>0</v>
      </c>
      <c r="AW48" s="1014">
        <f t="shared" si="11"/>
        <v>0</v>
      </c>
      <c r="AX48" s="1014">
        <f t="shared" si="11"/>
        <v>0</v>
      </c>
      <c r="AY48" s="1014">
        <f t="shared" si="11"/>
        <v>0</v>
      </c>
      <c r="AZ48" s="1014">
        <f t="shared" si="11"/>
        <v>0</v>
      </c>
      <c r="BA48" s="1014">
        <f t="shared" si="11"/>
        <v>0</v>
      </c>
      <c r="BB48" s="1014">
        <f t="shared" si="11"/>
        <v>0</v>
      </c>
      <c r="BC48" s="1014">
        <f t="shared" si="11"/>
        <v>0</v>
      </c>
      <c r="BD48" s="1014">
        <f t="shared" si="11"/>
        <v>0</v>
      </c>
      <c r="BE48" s="1014">
        <f t="shared" si="11"/>
        <v>0</v>
      </c>
      <c r="BF48" s="1014">
        <f t="shared" si="11"/>
        <v>0</v>
      </c>
      <c r="BG48" s="1014">
        <f t="shared" si="11"/>
        <v>0</v>
      </c>
      <c r="BH48" s="1014">
        <f t="shared" si="11"/>
        <v>0</v>
      </c>
      <c r="BI48" s="1014">
        <f t="shared" si="11"/>
        <v>0</v>
      </c>
      <c r="BJ48" s="1014">
        <f t="shared" si="11"/>
        <v>0</v>
      </c>
      <c r="BK48" s="1014">
        <f t="shared" si="11"/>
        <v>0</v>
      </c>
      <c r="BL48" s="1014">
        <f t="shared" si="11"/>
        <v>0</v>
      </c>
      <c r="BM48" s="1014">
        <f t="shared" si="11"/>
        <v>0</v>
      </c>
      <c r="BN48" s="1014">
        <f t="shared" si="11"/>
        <v>0</v>
      </c>
      <c r="BO48" s="1014">
        <f t="shared" si="11"/>
        <v>0</v>
      </c>
      <c r="BP48" s="1014">
        <f aca="true" t="shared" si="12" ref="BP48:BX48">SUM(BP14,BP38,BP46)</f>
        <v>0</v>
      </c>
      <c r="BQ48" s="1014">
        <f t="shared" si="12"/>
        <v>0</v>
      </c>
      <c r="BR48" s="1014">
        <f t="shared" si="12"/>
        <v>0</v>
      </c>
      <c r="BS48" s="1014">
        <f t="shared" si="12"/>
        <v>0</v>
      </c>
      <c r="BT48" s="1014">
        <f t="shared" si="12"/>
        <v>0</v>
      </c>
      <c r="BU48" s="1014">
        <f t="shared" si="12"/>
        <v>0</v>
      </c>
      <c r="BV48" s="1014">
        <f t="shared" si="12"/>
        <v>0</v>
      </c>
      <c r="BW48" s="1014">
        <f t="shared" si="12"/>
        <v>0</v>
      </c>
      <c r="BX48" s="1014">
        <f t="shared" si="12"/>
        <v>0</v>
      </c>
    </row>
    <row r="49" spans="1:76" ht="15">
      <c r="A49" s="16"/>
      <c r="B49" s="16"/>
      <c r="C49" s="16"/>
      <c r="D49" s="283"/>
      <c r="E49" s="279"/>
      <c r="F49" s="279"/>
      <c r="G49" s="279"/>
      <c r="H49" s="279"/>
      <c r="I49" s="279"/>
      <c r="J49" s="279"/>
      <c r="K49" s="279"/>
      <c r="L49" s="279"/>
      <c r="M49" s="279"/>
      <c r="N49" s="279"/>
      <c r="O49" s="279"/>
      <c r="P49" s="279"/>
      <c r="Q49" s="279"/>
      <c r="R49" s="279"/>
      <c r="S49" s="279"/>
      <c r="T49" s="279"/>
      <c r="U49" s="279"/>
      <c r="V49" s="279"/>
      <c r="W49" s="279"/>
      <c r="X49" s="279"/>
      <c r="Y49" s="279"/>
      <c r="Z49" s="279"/>
      <c r="AA49" s="279"/>
      <c r="AB49" s="279"/>
      <c r="AC49" s="279"/>
      <c r="AD49" s="279"/>
      <c r="AE49" s="279"/>
      <c r="AF49" s="279"/>
      <c r="AG49" s="279"/>
      <c r="AH49" s="279"/>
      <c r="AI49" s="279"/>
      <c r="AJ49" s="279"/>
      <c r="AK49" s="279"/>
      <c r="AL49" s="279"/>
      <c r="AM49" s="279"/>
      <c r="AN49" s="279"/>
      <c r="AO49" s="279"/>
      <c r="AP49" s="279"/>
      <c r="AQ49" s="279"/>
      <c r="AR49" s="279"/>
      <c r="AS49" s="279"/>
      <c r="AT49" s="279"/>
      <c r="AU49" s="279"/>
      <c r="AV49" s="279"/>
      <c r="AW49" s="279"/>
      <c r="AX49" s="279"/>
      <c r="AY49" s="279"/>
      <c r="AZ49" s="279"/>
      <c r="BA49" s="279"/>
      <c r="BB49" s="279"/>
      <c r="BC49" s="279"/>
      <c r="BD49" s="279"/>
      <c r="BE49" s="279"/>
      <c r="BF49" s="279"/>
      <c r="BG49" s="279"/>
      <c r="BH49" s="279"/>
      <c r="BI49" s="279"/>
      <c r="BJ49" s="279"/>
      <c r="BK49" s="279"/>
      <c r="BL49" s="279"/>
      <c r="BM49" s="279"/>
      <c r="BN49" s="279"/>
      <c r="BO49" s="279"/>
      <c r="BP49" s="279"/>
      <c r="BQ49" s="279"/>
      <c r="BR49" s="279"/>
      <c r="BS49" s="279"/>
      <c r="BT49" s="279"/>
      <c r="BU49" s="279"/>
      <c r="BV49" s="279"/>
      <c r="BW49" s="279"/>
      <c r="BX49" s="281"/>
    </row>
    <row r="50" spans="1:76" ht="15">
      <c r="A50" s="79" t="s">
        <v>553</v>
      </c>
      <c r="B50" s="16"/>
      <c r="C50" s="16"/>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3"/>
      <c r="AP50" s="283"/>
      <c r="AQ50" s="283"/>
      <c r="AR50" s="283"/>
      <c r="AS50" s="283"/>
      <c r="AT50" s="283"/>
      <c r="AU50" s="283"/>
      <c r="AV50" s="283"/>
      <c r="AW50" s="283"/>
      <c r="AX50" s="283"/>
      <c r="AY50" s="283"/>
      <c r="AZ50" s="283"/>
      <c r="BA50" s="283"/>
      <c r="BB50" s="283"/>
      <c r="BC50" s="283"/>
      <c r="BD50" s="283"/>
      <c r="BE50" s="283"/>
      <c r="BF50" s="283"/>
      <c r="BG50" s="283"/>
      <c r="BH50" s="283"/>
      <c r="BI50" s="283"/>
      <c r="BJ50" s="283"/>
      <c r="BK50" s="283"/>
      <c r="BL50" s="283"/>
      <c r="BM50" s="283"/>
      <c r="BN50" s="283"/>
      <c r="BO50" s="283"/>
      <c r="BP50" s="283"/>
      <c r="BQ50" s="283"/>
      <c r="BR50" s="283"/>
      <c r="BS50" s="283"/>
      <c r="BT50" s="283"/>
      <c r="BU50" s="283"/>
      <c r="BV50" s="283"/>
      <c r="BW50" s="283"/>
      <c r="BX50" s="285"/>
    </row>
    <row r="51" spans="1:76" ht="15">
      <c r="A51" s="79"/>
      <c r="B51" s="16" t="s">
        <v>554</v>
      </c>
      <c r="C51" s="16"/>
      <c r="D51" s="283"/>
      <c r="E51" s="283"/>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278"/>
      <c r="AK51" s="278"/>
      <c r="AL51" s="278"/>
      <c r="AM51" s="278"/>
      <c r="AN51" s="278"/>
      <c r="AO51" s="278"/>
      <c r="AP51" s="278"/>
      <c r="AQ51" s="278"/>
      <c r="AR51" s="278"/>
      <c r="AS51" s="278"/>
      <c r="AT51" s="278"/>
      <c r="AU51" s="278"/>
      <c r="AV51" s="278"/>
      <c r="AW51" s="278"/>
      <c r="AX51" s="278"/>
      <c r="AY51" s="278"/>
      <c r="AZ51" s="278"/>
      <c r="BA51" s="278"/>
      <c r="BB51" s="278"/>
      <c r="BC51" s="278"/>
      <c r="BD51" s="278"/>
      <c r="BE51" s="278"/>
      <c r="BF51" s="278"/>
      <c r="BG51" s="278"/>
      <c r="BH51" s="278"/>
      <c r="BI51" s="278"/>
      <c r="BJ51" s="278"/>
      <c r="BK51" s="278"/>
      <c r="BL51" s="278"/>
      <c r="BM51" s="278"/>
      <c r="BN51" s="278"/>
      <c r="BO51" s="278"/>
      <c r="BP51" s="278"/>
      <c r="BQ51" s="278"/>
      <c r="BR51" s="278"/>
      <c r="BS51" s="278"/>
      <c r="BT51" s="278"/>
      <c r="BU51" s="278"/>
      <c r="BV51" s="278"/>
      <c r="BW51" s="278"/>
      <c r="BX51" s="281">
        <f>K51+S51+AA51+AI51+AQ51+AY51+BG51+BO51+BW51</f>
        <v>0</v>
      </c>
    </row>
    <row r="52" spans="1:76" ht="15">
      <c r="A52" s="79"/>
      <c r="B52" s="16" t="s">
        <v>555</v>
      </c>
      <c r="C52" s="16"/>
      <c r="D52" s="283"/>
      <c r="E52" s="283"/>
      <c r="F52" s="279"/>
      <c r="G52" s="279"/>
      <c r="H52" s="279"/>
      <c r="I52" s="279"/>
      <c r="J52" s="279"/>
      <c r="K52" s="279"/>
      <c r="L52" s="279"/>
      <c r="M52" s="279"/>
      <c r="N52" s="279"/>
      <c r="O52" s="279"/>
      <c r="P52" s="279"/>
      <c r="Q52" s="279"/>
      <c r="R52" s="279"/>
      <c r="S52" s="279"/>
      <c r="T52" s="279"/>
      <c r="U52" s="279"/>
      <c r="V52" s="279"/>
      <c r="W52" s="279"/>
      <c r="X52" s="279"/>
      <c r="Y52" s="279"/>
      <c r="Z52" s="279"/>
      <c r="AA52" s="279"/>
      <c r="AB52" s="279"/>
      <c r="AC52" s="279"/>
      <c r="AD52" s="279"/>
      <c r="AE52" s="279"/>
      <c r="AF52" s="279"/>
      <c r="AG52" s="279"/>
      <c r="AH52" s="279"/>
      <c r="AI52" s="279"/>
      <c r="AJ52" s="279"/>
      <c r="AK52" s="279"/>
      <c r="AL52" s="279"/>
      <c r="AM52" s="279"/>
      <c r="AN52" s="279"/>
      <c r="AO52" s="279"/>
      <c r="AP52" s="279"/>
      <c r="AQ52" s="279"/>
      <c r="AR52" s="279"/>
      <c r="AS52" s="279"/>
      <c r="AT52" s="279"/>
      <c r="AU52" s="279"/>
      <c r="AV52" s="279"/>
      <c r="AW52" s="279"/>
      <c r="AX52" s="279"/>
      <c r="AY52" s="279"/>
      <c r="AZ52" s="279"/>
      <c r="BA52" s="279"/>
      <c r="BB52" s="279"/>
      <c r="BC52" s="279"/>
      <c r="BD52" s="279"/>
      <c r="BE52" s="279"/>
      <c r="BF52" s="279"/>
      <c r="BG52" s="279"/>
      <c r="BH52" s="279"/>
      <c r="BI52" s="279"/>
      <c r="BJ52" s="279"/>
      <c r="BK52" s="279"/>
      <c r="BL52" s="279"/>
      <c r="BM52" s="279"/>
      <c r="BN52" s="279"/>
      <c r="BO52" s="279"/>
      <c r="BP52" s="279"/>
      <c r="BQ52" s="279"/>
      <c r="BR52" s="279"/>
      <c r="BS52" s="279"/>
      <c r="BT52" s="279"/>
      <c r="BU52" s="279"/>
      <c r="BV52" s="279"/>
      <c r="BW52" s="279"/>
      <c r="BX52" s="281">
        <f>K52+S52+AA52+AI52+AQ52+AY52+BG52+BO52+BW52</f>
        <v>0</v>
      </c>
    </row>
    <row r="53" spans="1:76" ht="15">
      <c r="A53" s="79"/>
      <c r="B53" s="284" t="s">
        <v>556</v>
      </c>
      <c r="C53" s="16"/>
      <c r="D53" s="283"/>
      <c r="E53" s="283"/>
      <c r="F53" s="279"/>
      <c r="G53" s="279"/>
      <c r="H53" s="279"/>
      <c r="I53" s="279"/>
      <c r="J53" s="279"/>
      <c r="K53" s="279"/>
      <c r="L53" s="279"/>
      <c r="M53" s="279"/>
      <c r="N53" s="279"/>
      <c r="O53" s="279"/>
      <c r="P53" s="279"/>
      <c r="Q53" s="279"/>
      <c r="R53" s="279"/>
      <c r="S53" s="279"/>
      <c r="T53" s="279"/>
      <c r="U53" s="279"/>
      <c r="V53" s="279"/>
      <c r="W53" s="279"/>
      <c r="X53" s="279"/>
      <c r="Y53" s="279"/>
      <c r="Z53" s="279"/>
      <c r="AA53" s="279"/>
      <c r="AB53" s="279"/>
      <c r="AC53" s="279"/>
      <c r="AD53" s="279"/>
      <c r="AE53" s="279"/>
      <c r="AF53" s="279"/>
      <c r="AG53" s="279"/>
      <c r="AH53" s="279"/>
      <c r="AI53" s="279"/>
      <c r="AJ53" s="279"/>
      <c r="AK53" s="279"/>
      <c r="AL53" s="279"/>
      <c r="AM53" s="279"/>
      <c r="AN53" s="279"/>
      <c r="AO53" s="279"/>
      <c r="AP53" s="279"/>
      <c r="AQ53" s="279"/>
      <c r="AR53" s="279"/>
      <c r="AS53" s="279"/>
      <c r="AT53" s="279"/>
      <c r="AU53" s="279"/>
      <c r="AV53" s="279"/>
      <c r="AW53" s="279"/>
      <c r="AX53" s="279"/>
      <c r="AY53" s="279"/>
      <c r="AZ53" s="279"/>
      <c r="BA53" s="279"/>
      <c r="BB53" s="279"/>
      <c r="BC53" s="279"/>
      <c r="BD53" s="279"/>
      <c r="BE53" s="279"/>
      <c r="BF53" s="279"/>
      <c r="BG53" s="279"/>
      <c r="BH53" s="279"/>
      <c r="BI53" s="279"/>
      <c r="BJ53" s="279"/>
      <c r="BK53" s="279"/>
      <c r="BL53" s="279"/>
      <c r="BM53" s="279"/>
      <c r="BN53" s="279"/>
      <c r="BO53" s="279"/>
      <c r="BP53" s="279"/>
      <c r="BQ53" s="279"/>
      <c r="BR53" s="279"/>
      <c r="BS53" s="279"/>
      <c r="BT53" s="279"/>
      <c r="BU53" s="279"/>
      <c r="BV53" s="279"/>
      <c r="BW53" s="279"/>
      <c r="BX53" s="281">
        <f>K53+S53+AA53+AI53+AQ53+AY53+BG53+BO53+BW53</f>
        <v>0</v>
      </c>
    </row>
    <row r="54" spans="1:76" ht="15">
      <c r="A54" s="831"/>
      <c r="B54" s="1011" t="s">
        <v>557</v>
      </c>
      <c r="C54" s="1011"/>
      <c r="D54" s="1013">
        <f>SUM(D51:D53)</f>
        <v>0</v>
      </c>
      <c r="E54" s="1013">
        <f>SUM(E51:E53)</f>
        <v>0</v>
      </c>
      <c r="F54" s="1013">
        <f>SUM(F51:F53)</f>
        <v>0</v>
      </c>
      <c r="G54" s="1013">
        <f>SUM(G51:G53)</f>
        <v>0</v>
      </c>
      <c r="H54" s="1013">
        <f>SUM(H51:H53)</f>
        <v>0</v>
      </c>
      <c r="I54" s="1013">
        <f aca="true" t="shared" si="13" ref="I54:BP54">SUM(I51:I53)</f>
        <v>0</v>
      </c>
      <c r="J54" s="1013">
        <f t="shared" si="13"/>
        <v>0</v>
      </c>
      <c r="K54" s="1013">
        <f t="shared" si="13"/>
        <v>0</v>
      </c>
      <c r="L54" s="1013">
        <f t="shared" si="13"/>
        <v>0</v>
      </c>
      <c r="M54" s="1013">
        <f t="shared" si="13"/>
        <v>0</v>
      </c>
      <c r="N54" s="1013">
        <f t="shared" si="13"/>
        <v>0</v>
      </c>
      <c r="O54" s="1013">
        <f t="shared" si="13"/>
        <v>0</v>
      </c>
      <c r="P54" s="1013">
        <f t="shared" si="13"/>
        <v>0</v>
      </c>
      <c r="Q54" s="1013">
        <f t="shared" si="13"/>
        <v>0</v>
      </c>
      <c r="R54" s="1013">
        <f t="shared" si="13"/>
        <v>0</v>
      </c>
      <c r="S54" s="1013">
        <f t="shared" si="13"/>
        <v>0</v>
      </c>
      <c r="T54" s="1013">
        <f t="shared" si="13"/>
        <v>0</v>
      </c>
      <c r="U54" s="1013">
        <f t="shared" si="13"/>
        <v>0</v>
      </c>
      <c r="V54" s="1013">
        <f t="shared" si="13"/>
        <v>0</v>
      </c>
      <c r="W54" s="1013">
        <f t="shared" si="13"/>
        <v>0</v>
      </c>
      <c r="X54" s="1013">
        <f t="shared" si="13"/>
        <v>0</v>
      </c>
      <c r="Y54" s="1013">
        <f t="shared" si="13"/>
        <v>0</v>
      </c>
      <c r="Z54" s="1013">
        <f t="shared" si="13"/>
        <v>0</v>
      </c>
      <c r="AA54" s="1013">
        <f t="shared" si="13"/>
        <v>0</v>
      </c>
      <c r="AB54" s="1013">
        <f t="shared" si="13"/>
        <v>0</v>
      </c>
      <c r="AC54" s="1013">
        <f t="shared" si="13"/>
        <v>0</v>
      </c>
      <c r="AD54" s="1013">
        <f t="shared" si="13"/>
        <v>0</v>
      </c>
      <c r="AE54" s="1013">
        <f t="shared" si="13"/>
        <v>0</v>
      </c>
      <c r="AF54" s="1013">
        <f t="shared" si="13"/>
        <v>0</v>
      </c>
      <c r="AG54" s="1013">
        <f t="shared" si="13"/>
        <v>0</v>
      </c>
      <c r="AH54" s="1013">
        <f t="shared" si="13"/>
        <v>0</v>
      </c>
      <c r="AI54" s="1013">
        <f t="shared" si="13"/>
        <v>0</v>
      </c>
      <c r="AJ54" s="1013">
        <f t="shared" si="13"/>
        <v>0</v>
      </c>
      <c r="AK54" s="1013">
        <f t="shared" si="13"/>
        <v>0</v>
      </c>
      <c r="AL54" s="1013">
        <f t="shared" si="13"/>
        <v>0</v>
      </c>
      <c r="AM54" s="1013">
        <f t="shared" si="13"/>
        <v>0</v>
      </c>
      <c r="AN54" s="1013">
        <f t="shared" si="13"/>
        <v>0</v>
      </c>
      <c r="AO54" s="1013">
        <f t="shared" si="13"/>
        <v>0</v>
      </c>
      <c r="AP54" s="1013">
        <f t="shared" si="13"/>
        <v>0</v>
      </c>
      <c r="AQ54" s="1013">
        <f t="shared" si="13"/>
        <v>0</v>
      </c>
      <c r="AR54" s="1013">
        <f t="shared" si="13"/>
        <v>0</v>
      </c>
      <c r="AS54" s="1013">
        <f t="shared" si="13"/>
        <v>0</v>
      </c>
      <c r="AT54" s="1013">
        <f t="shared" si="13"/>
        <v>0</v>
      </c>
      <c r="AU54" s="1013">
        <f t="shared" si="13"/>
        <v>0</v>
      </c>
      <c r="AV54" s="1013">
        <f t="shared" si="13"/>
        <v>0</v>
      </c>
      <c r="AW54" s="1013">
        <f t="shared" si="13"/>
        <v>0</v>
      </c>
      <c r="AX54" s="1013">
        <f t="shared" si="13"/>
        <v>0</v>
      </c>
      <c r="AY54" s="1013">
        <f t="shared" si="13"/>
        <v>0</v>
      </c>
      <c r="AZ54" s="1013">
        <f t="shared" si="13"/>
        <v>0</v>
      </c>
      <c r="BA54" s="1013">
        <f t="shared" si="13"/>
        <v>0</v>
      </c>
      <c r="BB54" s="1013">
        <f t="shared" si="13"/>
        <v>0</v>
      </c>
      <c r="BC54" s="1013">
        <f t="shared" si="13"/>
        <v>0</v>
      </c>
      <c r="BD54" s="1013">
        <f t="shared" si="13"/>
        <v>0</v>
      </c>
      <c r="BE54" s="1013">
        <f t="shared" si="13"/>
        <v>0</v>
      </c>
      <c r="BF54" s="1013">
        <f t="shared" si="13"/>
        <v>0</v>
      </c>
      <c r="BG54" s="1013">
        <f t="shared" si="13"/>
        <v>0</v>
      </c>
      <c r="BH54" s="1013">
        <f t="shared" si="13"/>
        <v>0</v>
      </c>
      <c r="BI54" s="1013">
        <f t="shared" si="13"/>
        <v>0</v>
      </c>
      <c r="BJ54" s="1013">
        <f t="shared" si="13"/>
        <v>0</v>
      </c>
      <c r="BK54" s="1013">
        <f t="shared" si="13"/>
        <v>0</v>
      </c>
      <c r="BL54" s="1013">
        <f t="shared" si="13"/>
        <v>0</v>
      </c>
      <c r="BM54" s="1013">
        <f t="shared" si="13"/>
        <v>0</v>
      </c>
      <c r="BN54" s="1013">
        <f t="shared" si="13"/>
        <v>0</v>
      </c>
      <c r="BO54" s="1013">
        <f t="shared" si="13"/>
        <v>0</v>
      </c>
      <c r="BP54" s="1013">
        <f t="shared" si="13"/>
        <v>0</v>
      </c>
      <c r="BQ54" s="1013">
        <f aca="true" t="shared" si="14" ref="BQ54:BX54">SUM(BQ51:BQ53)</f>
        <v>0</v>
      </c>
      <c r="BR54" s="1013">
        <f t="shared" si="14"/>
        <v>0</v>
      </c>
      <c r="BS54" s="1013">
        <f t="shared" si="14"/>
        <v>0</v>
      </c>
      <c r="BT54" s="1013">
        <f t="shared" si="14"/>
        <v>0</v>
      </c>
      <c r="BU54" s="1013">
        <f t="shared" si="14"/>
        <v>0</v>
      </c>
      <c r="BV54" s="1013">
        <f t="shared" si="14"/>
        <v>0</v>
      </c>
      <c r="BW54" s="1013">
        <f t="shared" si="14"/>
        <v>0</v>
      </c>
      <c r="BX54" s="1013">
        <f t="shared" si="14"/>
        <v>0</v>
      </c>
    </row>
    <row r="55" spans="4:76" ht="15">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1"/>
      <c r="AW55" s="61"/>
      <c r="AX55" s="61"/>
      <c r="AY55" s="61"/>
      <c r="AZ55" s="61"/>
      <c r="BA55" s="61"/>
      <c r="BB55" s="61"/>
      <c r="BC55" s="61"/>
      <c r="BD55" s="61"/>
      <c r="BE55" s="61"/>
      <c r="BF55" s="61"/>
      <c r="BG55" s="61"/>
      <c r="BH55" s="61"/>
      <c r="BI55" s="61"/>
      <c r="BJ55" s="61"/>
      <c r="BK55" s="61"/>
      <c r="BL55" s="61"/>
      <c r="BM55" s="61"/>
      <c r="BN55" s="61"/>
      <c r="BO55" s="61"/>
      <c r="BP55" s="61"/>
      <c r="BQ55" s="61"/>
      <c r="BR55" s="61"/>
      <c r="BS55" s="61"/>
      <c r="BT55" s="61"/>
      <c r="BU55" s="61"/>
      <c r="BV55" s="61"/>
      <c r="BW55" s="61"/>
      <c r="BX55" s="61"/>
    </row>
    <row r="56" ht="15">
      <c r="BX56" s="1"/>
    </row>
    <row r="57" ht="15">
      <c r="BX57" s="1"/>
    </row>
    <row r="58" ht="15">
      <c r="BX58" s="1"/>
    </row>
    <row r="59" ht="15">
      <c r="BX59" s="1"/>
    </row>
    <row r="60" ht="15">
      <c r="BX60" s="1"/>
    </row>
    <row r="61" ht="15">
      <c r="BX61" s="1"/>
    </row>
    <row r="62" ht="15">
      <c r="BX62" s="1"/>
    </row>
    <row r="63" ht="15">
      <c r="BX63" s="1"/>
    </row>
    <row r="64" ht="15">
      <c r="BX64" s="1"/>
    </row>
    <row r="65" ht="15">
      <c r="BX65" s="1"/>
    </row>
    <row r="66" ht="15">
      <c r="BX66" s="1"/>
    </row>
    <row r="67" ht="15">
      <c r="BX67" s="1"/>
    </row>
    <row r="68" ht="15">
      <c r="BX68" s="1"/>
    </row>
  </sheetData>
  <mergeCells count="74">
    <mergeCell ref="BX6:BX9"/>
    <mergeCell ref="I7:I8"/>
    <mergeCell ref="Q7:Q8"/>
    <mergeCell ref="S7:S8"/>
    <mergeCell ref="Y7:Y8"/>
    <mergeCell ref="AA7:AA8"/>
    <mergeCell ref="AG7:AG8"/>
    <mergeCell ref="AO7:AO8"/>
    <mergeCell ref="AW7:AW8"/>
    <mergeCell ref="BE7:BE8"/>
    <mergeCell ref="BM7:BM8"/>
    <mergeCell ref="BU7:BU8"/>
    <mergeCell ref="BH6:BO6"/>
    <mergeCell ref="BH7:BH8"/>
    <mergeCell ref="BI7:BI8"/>
    <mergeCell ref="BB9:BD9"/>
    <mergeCell ref="BR9:BT9"/>
    <mergeCell ref="A6:B9"/>
    <mergeCell ref="AI7:AI8"/>
    <mergeCell ref="AQ7:AQ8"/>
    <mergeCell ref="AY7:AY8"/>
    <mergeCell ref="BG7:BG8"/>
    <mergeCell ref="F9:H9"/>
    <mergeCell ref="N9:P9"/>
    <mergeCell ref="V9:X9"/>
    <mergeCell ref="AD9:AF9"/>
    <mergeCell ref="AL9:AN9"/>
    <mergeCell ref="AT9:AV9"/>
    <mergeCell ref="BB7:BD7"/>
    <mergeCell ref="BJ9:BL9"/>
    <mergeCell ref="BP7:BP8"/>
    <mergeCell ref="BQ7:BQ8"/>
    <mergeCell ref="BR7:BT7"/>
    <mergeCell ref="BW7:BW8"/>
    <mergeCell ref="AR7:AR8"/>
    <mergeCell ref="AS7:AS8"/>
    <mergeCell ref="AT7:AV7"/>
    <mergeCell ref="AZ7:AZ8"/>
    <mergeCell ref="BA7:BA8"/>
    <mergeCell ref="AX7:AX8"/>
    <mergeCell ref="BF7:BF8"/>
    <mergeCell ref="BN7:BN8"/>
    <mergeCell ref="BV7:BV8"/>
    <mergeCell ref="BJ7:BL7"/>
    <mergeCell ref="BO7:BO8"/>
    <mergeCell ref="AZ6:BG6"/>
    <mergeCell ref="BP6:BW6"/>
    <mergeCell ref="D7:D8"/>
    <mergeCell ref="E7:E8"/>
    <mergeCell ref="F7:H7"/>
    <mergeCell ref="K7:K8"/>
    <mergeCell ref="L7:L8"/>
    <mergeCell ref="M7:M8"/>
    <mergeCell ref="N7:P7"/>
    <mergeCell ref="D6:K6"/>
    <mergeCell ref="L6:S6"/>
    <mergeCell ref="T6:AA6"/>
    <mergeCell ref="AB6:AI6"/>
    <mergeCell ref="AJ6:AQ6"/>
    <mergeCell ref="AR6:AY6"/>
    <mergeCell ref="AD7:AF7"/>
    <mergeCell ref="J7:J8"/>
    <mergeCell ref="R7:R8"/>
    <mergeCell ref="Z7:Z8"/>
    <mergeCell ref="AH7:AH8"/>
    <mergeCell ref="AP7:AP8"/>
    <mergeCell ref="AJ7:AJ8"/>
    <mergeCell ref="AK7:AK8"/>
    <mergeCell ref="AL7:AN7"/>
    <mergeCell ref="T7:T8"/>
    <mergeCell ref="U7:U8"/>
    <mergeCell ref="V7:X7"/>
    <mergeCell ref="AB7:AB8"/>
    <mergeCell ref="AC7:AC8"/>
  </mergeCells>
  <printOptions/>
  <pageMargins left="0.7" right="0.7" top="0.75" bottom="0.75" header="0.3" footer="0.3"/>
  <pageSetup fitToHeight="0" fitToWidth="1" horizontalDpi="600" verticalDpi="600" orientation="landscape" paperSize="9" scale="1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00"/>
    <pageSetUpPr fitToPage="1"/>
  </sheetPr>
  <dimension ref="B1:BF58"/>
  <sheetViews>
    <sheetView zoomScale="80" zoomScaleNormal="80" workbookViewId="0" topLeftCell="A1"/>
  </sheetViews>
  <sheetFormatPr defaultColWidth="9.140625" defaultRowHeight="15"/>
  <cols>
    <col min="1" max="1" width="6.00390625" style="1" customWidth="1"/>
    <col min="2" max="2" width="18.421875" style="1" customWidth="1"/>
    <col min="3" max="3" width="55.421875" style="1" customWidth="1"/>
    <col min="4" max="4" width="14.8515625" style="6" bestFit="1" customWidth="1"/>
    <col min="5" max="7" width="20.421875" style="1" customWidth="1"/>
    <col min="8" max="8" width="25.140625" style="1" customWidth="1"/>
    <col min="9" max="9" width="20.421875" style="1" customWidth="1"/>
    <col min="10" max="10" width="14.8515625" style="1" bestFit="1" customWidth="1"/>
    <col min="11" max="11" width="20.421875" style="1" bestFit="1" customWidth="1"/>
    <col min="12" max="13" width="20.421875" style="1" customWidth="1"/>
    <col min="14" max="14" width="25.140625" style="1" customWidth="1"/>
    <col min="15" max="15" width="20.421875" style="1" customWidth="1"/>
    <col min="16" max="16" width="14.8515625" style="1" bestFit="1" customWidth="1"/>
    <col min="17" max="17" width="20.421875" style="1" bestFit="1" customWidth="1"/>
    <col min="18" max="19" width="20.421875" style="1" customWidth="1"/>
    <col min="20" max="20" width="25.140625" style="1" customWidth="1"/>
    <col min="21" max="21" width="20.421875" style="1" customWidth="1"/>
    <col min="22" max="22" width="14.8515625" style="1" bestFit="1" customWidth="1"/>
    <col min="23" max="23" width="20.421875" style="1" bestFit="1" customWidth="1"/>
    <col min="24" max="25" width="20.421875" style="1" customWidth="1"/>
    <col min="26" max="26" width="25.140625" style="1" customWidth="1"/>
    <col min="27" max="27" width="20.7109375" style="1" customWidth="1"/>
    <col min="28" max="28" width="14.8515625" style="1" bestFit="1" customWidth="1"/>
    <col min="29" max="29" width="20.421875" style="1" bestFit="1" customWidth="1"/>
    <col min="30" max="31" width="20.421875" style="1" customWidth="1"/>
    <col min="32" max="32" width="25.140625" style="1" customWidth="1"/>
    <col min="33" max="33" width="20.421875" style="1" customWidth="1"/>
    <col min="34" max="34" width="14.8515625" style="1" bestFit="1" customWidth="1"/>
    <col min="35" max="35" width="20.421875" style="1" bestFit="1" customWidth="1"/>
    <col min="36" max="37" width="20.421875" style="1" customWidth="1"/>
    <col min="38" max="38" width="25.140625" style="1" customWidth="1"/>
    <col min="39" max="39" width="20.421875" style="1" customWidth="1"/>
    <col min="40" max="40" width="14.8515625" style="1" bestFit="1" customWidth="1"/>
    <col min="41" max="41" width="20.421875" style="1" bestFit="1" customWidth="1"/>
    <col min="42" max="43" width="20.421875" style="1" customWidth="1"/>
    <col min="44" max="44" width="25.140625" style="1" customWidth="1"/>
    <col min="45" max="45" width="20.421875" style="1" customWidth="1"/>
    <col min="46" max="46" width="14.8515625" style="1" bestFit="1" customWidth="1"/>
    <col min="47" max="47" width="20.421875" style="1" bestFit="1" customWidth="1"/>
    <col min="48" max="49" width="20.421875" style="1" customWidth="1"/>
    <col min="50" max="50" width="25.140625" style="1" customWidth="1"/>
    <col min="51" max="51" width="20.421875" style="1" customWidth="1"/>
    <col min="52" max="52" width="14.8515625" style="1" bestFit="1" customWidth="1"/>
    <col min="53" max="53" width="20.421875" style="1" bestFit="1" customWidth="1"/>
    <col min="54" max="55" width="20.421875" style="1" customWidth="1"/>
    <col min="56" max="56" width="25.140625" style="1" customWidth="1"/>
    <col min="57" max="57" width="20.421875" style="1" customWidth="1"/>
    <col min="58" max="58" width="14.8515625" style="1" customWidth="1"/>
    <col min="59" max="16384" width="9.140625" style="1" customWidth="1"/>
  </cols>
  <sheetData>
    <row r="1" spans="2:3" ht="15">
      <c r="B1" s="1" t="s">
        <v>486</v>
      </c>
      <c r="C1" s="1">
        <f>'S1_DB NOT PAA CV'!B1</f>
        <v>0</v>
      </c>
    </row>
    <row r="2" spans="2:4" ht="15">
      <c r="B2" s="1" t="s">
        <v>487</v>
      </c>
      <c r="C2" s="1" t="s">
        <v>558</v>
      </c>
      <c r="D2" s="1"/>
    </row>
    <row r="3" spans="2:4" ht="15">
      <c r="B3" s="1" t="s">
        <v>489</v>
      </c>
      <c r="C3" s="1" t="s">
        <v>490</v>
      </c>
      <c r="D3" s="1"/>
    </row>
    <row r="4" spans="2:4" ht="15">
      <c r="B4" s="1" t="s">
        <v>491</v>
      </c>
      <c r="C4" s="1" t="s">
        <v>559</v>
      </c>
      <c r="D4" s="1"/>
    </row>
    <row r="5" spans="2:4" ht="15" thickBot="1">
      <c r="B5" s="6"/>
      <c r="C5" s="6"/>
      <c r="D5" s="1"/>
    </row>
    <row r="6" spans="2:58" ht="15" thickBot="1">
      <c r="B6" s="925" t="s">
        <v>24</v>
      </c>
      <c r="C6" s="925"/>
      <c r="D6" s="915" t="s">
        <v>282</v>
      </c>
      <c r="E6" s="916"/>
      <c r="F6" s="916"/>
      <c r="G6" s="916"/>
      <c r="H6" s="916"/>
      <c r="I6" s="917"/>
      <c r="J6" s="915" t="s">
        <v>493</v>
      </c>
      <c r="K6" s="916"/>
      <c r="L6" s="916"/>
      <c r="M6" s="916"/>
      <c r="N6" s="916"/>
      <c r="O6" s="917"/>
      <c r="P6" s="915" t="s">
        <v>494</v>
      </c>
      <c r="Q6" s="916"/>
      <c r="R6" s="916"/>
      <c r="S6" s="916"/>
      <c r="T6" s="916"/>
      <c r="U6" s="917"/>
      <c r="V6" s="915" t="s">
        <v>495</v>
      </c>
      <c r="W6" s="916"/>
      <c r="X6" s="916"/>
      <c r="Y6" s="916"/>
      <c r="Z6" s="916"/>
      <c r="AA6" s="917"/>
      <c r="AB6" s="915" t="s">
        <v>496</v>
      </c>
      <c r="AC6" s="916"/>
      <c r="AD6" s="916"/>
      <c r="AE6" s="916"/>
      <c r="AF6" s="916"/>
      <c r="AG6" s="917"/>
      <c r="AH6" s="915" t="s">
        <v>497</v>
      </c>
      <c r="AI6" s="916"/>
      <c r="AJ6" s="916"/>
      <c r="AK6" s="916"/>
      <c r="AL6" s="916"/>
      <c r="AM6" s="917"/>
      <c r="AN6" s="915" t="s">
        <v>498</v>
      </c>
      <c r="AO6" s="916"/>
      <c r="AP6" s="916"/>
      <c r="AQ6" s="916"/>
      <c r="AR6" s="916"/>
      <c r="AS6" s="917"/>
      <c r="AT6" s="926" t="s">
        <v>499</v>
      </c>
      <c r="AU6" s="927"/>
      <c r="AV6" s="927"/>
      <c r="AW6" s="927"/>
      <c r="AX6" s="927"/>
      <c r="AY6" s="928"/>
      <c r="AZ6" s="915" t="s">
        <v>500</v>
      </c>
      <c r="BA6" s="916"/>
      <c r="BB6" s="916"/>
      <c r="BC6" s="916"/>
      <c r="BD6" s="916"/>
      <c r="BE6" s="917"/>
      <c r="BF6" s="922" t="s">
        <v>501</v>
      </c>
    </row>
    <row r="7" spans="2:58" ht="15.75" customHeight="1" thickBot="1">
      <c r="B7" s="925"/>
      <c r="C7" s="925"/>
      <c r="D7" s="920" t="s">
        <v>560</v>
      </c>
      <c r="E7" s="918" t="s">
        <v>561</v>
      </c>
      <c r="F7" s="919"/>
      <c r="G7" s="929" t="s">
        <v>562</v>
      </c>
      <c r="H7" s="930"/>
      <c r="I7" s="847" t="s">
        <v>507</v>
      </c>
      <c r="J7" s="920" t="s">
        <v>560</v>
      </c>
      <c r="K7" s="918" t="s">
        <v>561</v>
      </c>
      <c r="L7" s="919"/>
      <c r="M7" s="929" t="s">
        <v>562</v>
      </c>
      <c r="N7" s="930"/>
      <c r="O7" s="847" t="s">
        <v>507</v>
      </c>
      <c r="P7" s="920" t="s">
        <v>560</v>
      </c>
      <c r="Q7" s="918" t="s">
        <v>561</v>
      </c>
      <c r="R7" s="919"/>
      <c r="S7" s="929" t="s">
        <v>562</v>
      </c>
      <c r="T7" s="930"/>
      <c r="U7" s="847" t="s">
        <v>507</v>
      </c>
      <c r="V7" s="920" t="s">
        <v>560</v>
      </c>
      <c r="W7" s="918" t="s">
        <v>561</v>
      </c>
      <c r="X7" s="919"/>
      <c r="Y7" s="929" t="s">
        <v>562</v>
      </c>
      <c r="Z7" s="930"/>
      <c r="AA7" s="847" t="s">
        <v>507</v>
      </c>
      <c r="AB7" s="920" t="s">
        <v>560</v>
      </c>
      <c r="AC7" s="918" t="s">
        <v>561</v>
      </c>
      <c r="AD7" s="919"/>
      <c r="AE7" s="929" t="s">
        <v>562</v>
      </c>
      <c r="AF7" s="930"/>
      <c r="AG7" s="847" t="s">
        <v>507</v>
      </c>
      <c r="AH7" s="920" t="s">
        <v>560</v>
      </c>
      <c r="AI7" s="918" t="s">
        <v>561</v>
      </c>
      <c r="AJ7" s="919"/>
      <c r="AK7" s="929" t="s">
        <v>562</v>
      </c>
      <c r="AL7" s="930"/>
      <c r="AM7" s="847" t="s">
        <v>507</v>
      </c>
      <c r="AN7" s="920" t="s">
        <v>560</v>
      </c>
      <c r="AO7" s="918" t="s">
        <v>561</v>
      </c>
      <c r="AP7" s="919"/>
      <c r="AQ7" s="929" t="s">
        <v>562</v>
      </c>
      <c r="AR7" s="930"/>
      <c r="AS7" s="847" t="s">
        <v>507</v>
      </c>
      <c r="AT7" s="920" t="s">
        <v>560</v>
      </c>
      <c r="AU7" s="918" t="s">
        <v>561</v>
      </c>
      <c r="AV7" s="919"/>
      <c r="AW7" s="929" t="s">
        <v>562</v>
      </c>
      <c r="AX7" s="930"/>
      <c r="AY7" s="847" t="s">
        <v>507</v>
      </c>
      <c r="AZ7" s="920" t="s">
        <v>560</v>
      </c>
      <c r="BA7" s="918" t="s">
        <v>561</v>
      </c>
      <c r="BB7" s="919"/>
      <c r="BC7" s="929" t="s">
        <v>562</v>
      </c>
      <c r="BD7" s="930"/>
      <c r="BE7" s="847" t="s">
        <v>507</v>
      </c>
      <c r="BF7" s="923"/>
    </row>
    <row r="8" spans="2:58" ht="45.75" thickBot="1">
      <c r="B8" s="925"/>
      <c r="C8" s="925"/>
      <c r="D8" s="921"/>
      <c r="E8" s="327" t="s">
        <v>563</v>
      </c>
      <c r="F8" s="290" t="s">
        <v>564</v>
      </c>
      <c r="G8" s="327" t="s">
        <v>506</v>
      </c>
      <c r="H8" s="327" t="s">
        <v>565</v>
      </c>
      <c r="I8" s="848"/>
      <c r="J8" s="921"/>
      <c r="K8" s="327" t="s">
        <v>563</v>
      </c>
      <c r="L8" s="327" t="s">
        <v>564</v>
      </c>
      <c r="M8" s="327" t="s">
        <v>506</v>
      </c>
      <c r="N8" s="327" t="s">
        <v>565</v>
      </c>
      <c r="O8" s="848"/>
      <c r="P8" s="921"/>
      <c r="Q8" s="327" t="s">
        <v>563</v>
      </c>
      <c r="R8" s="327" t="s">
        <v>564</v>
      </c>
      <c r="S8" s="327" t="s">
        <v>506</v>
      </c>
      <c r="T8" s="327" t="s">
        <v>565</v>
      </c>
      <c r="U8" s="848"/>
      <c r="V8" s="921"/>
      <c r="W8" s="327" t="s">
        <v>563</v>
      </c>
      <c r="X8" s="327" t="s">
        <v>564</v>
      </c>
      <c r="Y8" s="327" t="s">
        <v>506</v>
      </c>
      <c r="Z8" s="327" t="s">
        <v>565</v>
      </c>
      <c r="AA8" s="848"/>
      <c r="AB8" s="921"/>
      <c r="AC8" s="327" t="s">
        <v>563</v>
      </c>
      <c r="AD8" s="327" t="s">
        <v>564</v>
      </c>
      <c r="AE8" s="327" t="s">
        <v>506</v>
      </c>
      <c r="AF8" s="327" t="s">
        <v>565</v>
      </c>
      <c r="AG8" s="848"/>
      <c r="AH8" s="921"/>
      <c r="AI8" s="327" t="s">
        <v>563</v>
      </c>
      <c r="AJ8" s="327" t="s">
        <v>564</v>
      </c>
      <c r="AK8" s="327" t="s">
        <v>506</v>
      </c>
      <c r="AL8" s="327" t="s">
        <v>565</v>
      </c>
      <c r="AM8" s="848"/>
      <c r="AN8" s="921"/>
      <c r="AO8" s="327" t="s">
        <v>563</v>
      </c>
      <c r="AP8" s="327" t="s">
        <v>564</v>
      </c>
      <c r="AQ8" s="327" t="s">
        <v>506</v>
      </c>
      <c r="AR8" s="327" t="s">
        <v>565</v>
      </c>
      <c r="AS8" s="848"/>
      <c r="AT8" s="921"/>
      <c r="AU8" s="327" t="s">
        <v>563</v>
      </c>
      <c r="AV8" s="327" t="s">
        <v>564</v>
      </c>
      <c r="AW8" s="327" t="s">
        <v>506</v>
      </c>
      <c r="AX8" s="327" t="s">
        <v>565</v>
      </c>
      <c r="AY8" s="848"/>
      <c r="AZ8" s="921"/>
      <c r="BA8" s="327" t="s">
        <v>563</v>
      </c>
      <c r="BB8" s="327" t="s">
        <v>564</v>
      </c>
      <c r="BC8" s="327" t="s">
        <v>506</v>
      </c>
      <c r="BD8" s="327" t="s">
        <v>565</v>
      </c>
      <c r="BE8" s="848"/>
      <c r="BF8" s="923"/>
    </row>
    <row r="9" spans="2:58" ht="15.75" thickBot="1">
      <c r="B9" s="925"/>
      <c r="C9" s="925"/>
      <c r="D9" s="685" t="s">
        <v>292</v>
      </c>
      <c r="E9" s="685" t="s">
        <v>36</v>
      </c>
      <c r="F9" s="685" t="s">
        <v>37</v>
      </c>
      <c r="G9" s="101" t="s">
        <v>38</v>
      </c>
      <c r="H9" s="101" t="s">
        <v>293</v>
      </c>
      <c r="I9" s="94" t="s">
        <v>566</v>
      </c>
      <c r="J9" s="685" t="s">
        <v>292</v>
      </c>
      <c r="K9" s="685" t="s">
        <v>36</v>
      </c>
      <c r="L9" s="685" t="s">
        <v>37</v>
      </c>
      <c r="M9" s="101" t="s">
        <v>38</v>
      </c>
      <c r="N9" s="101" t="s">
        <v>293</v>
      </c>
      <c r="O9" s="94" t="s">
        <v>566</v>
      </c>
      <c r="P9" s="685" t="s">
        <v>292</v>
      </c>
      <c r="Q9" s="685" t="s">
        <v>36</v>
      </c>
      <c r="R9" s="685" t="s">
        <v>37</v>
      </c>
      <c r="S9" s="101" t="s">
        <v>38</v>
      </c>
      <c r="T9" s="101" t="s">
        <v>293</v>
      </c>
      <c r="U9" s="94" t="s">
        <v>566</v>
      </c>
      <c r="V9" s="685" t="s">
        <v>292</v>
      </c>
      <c r="W9" s="685" t="s">
        <v>36</v>
      </c>
      <c r="X9" s="685" t="s">
        <v>37</v>
      </c>
      <c r="Y9" s="101" t="s">
        <v>38</v>
      </c>
      <c r="Z9" s="101" t="s">
        <v>293</v>
      </c>
      <c r="AA9" s="94" t="s">
        <v>566</v>
      </c>
      <c r="AB9" s="685" t="s">
        <v>292</v>
      </c>
      <c r="AC9" s="685" t="s">
        <v>36</v>
      </c>
      <c r="AD9" s="685" t="s">
        <v>37</v>
      </c>
      <c r="AE9" s="101" t="s">
        <v>38</v>
      </c>
      <c r="AF9" s="101" t="s">
        <v>293</v>
      </c>
      <c r="AG9" s="94" t="s">
        <v>566</v>
      </c>
      <c r="AH9" s="685" t="s">
        <v>292</v>
      </c>
      <c r="AI9" s="685" t="s">
        <v>36</v>
      </c>
      <c r="AJ9" s="685" t="s">
        <v>37</v>
      </c>
      <c r="AK9" s="101" t="s">
        <v>38</v>
      </c>
      <c r="AL9" s="101" t="s">
        <v>293</v>
      </c>
      <c r="AM9" s="94" t="s">
        <v>566</v>
      </c>
      <c r="AN9" s="685" t="s">
        <v>292</v>
      </c>
      <c r="AO9" s="685" t="s">
        <v>36</v>
      </c>
      <c r="AP9" s="685" t="s">
        <v>37</v>
      </c>
      <c r="AQ9" s="101" t="s">
        <v>38</v>
      </c>
      <c r="AR9" s="101" t="s">
        <v>293</v>
      </c>
      <c r="AS9" s="94" t="s">
        <v>566</v>
      </c>
      <c r="AT9" s="685" t="s">
        <v>292</v>
      </c>
      <c r="AU9" s="685" t="s">
        <v>36</v>
      </c>
      <c r="AV9" s="685" t="s">
        <v>37</v>
      </c>
      <c r="AW9" s="101" t="s">
        <v>38</v>
      </c>
      <c r="AX9" s="101" t="s">
        <v>293</v>
      </c>
      <c r="AY9" s="94" t="s">
        <v>566</v>
      </c>
      <c r="AZ9" s="685" t="s">
        <v>292</v>
      </c>
      <c r="BA9" s="685" t="s">
        <v>36</v>
      </c>
      <c r="BB9" s="685" t="s">
        <v>37</v>
      </c>
      <c r="BC9" s="101" t="s">
        <v>38</v>
      </c>
      <c r="BD9" s="101" t="s">
        <v>293</v>
      </c>
      <c r="BE9" s="94" t="s">
        <v>566</v>
      </c>
      <c r="BF9" s="924"/>
    </row>
    <row r="10" spans="2:58" ht="15">
      <c r="B10" s="1015"/>
      <c r="C10" s="1016"/>
      <c r="D10" s="4"/>
      <c r="AT10" s="238"/>
      <c r="AU10" s="238"/>
      <c r="AV10" s="238"/>
      <c r="AY10" s="238"/>
      <c r="BF10" s="238"/>
    </row>
    <row r="11" spans="2:58" ht="15">
      <c r="B11" s="832" t="s">
        <v>512</v>
      </c>
      <c r="C11" s="293"/>
      <c r="D11" s="4"/>
      <c r="I11" s="7">
        <f>SUM(D11:H11)</f>
        <v>0</v>
      </c>
      <c r="O11" s="7">
        <f>SUM(J11:N11)</f>
        <v>0</v>
      </c>
      <c r="P11" s="6"/>
      <c r="Q11" s="6"/>
      <c r="R11" s="6"/>
      <c r="U11" s="7">
        <f>SUM(P11:T11)</f>
        <v>0</v>
      </c>
      <c r="AA11" s="7">
        <f>SUM(V11:Z11)</f>
        <v>0</v>
      </c>
      <c r="AG11" s="7">
        <f>SUM(AB11:AF11)</f>
        <v>0</v>
      </c>
      <c r="AM11" s="7">
        <f>SUM(AH11:AL11)</f>
        <v>0</v>
      </c>
      <c r="AS11" s="7">
        <f>SUM(AN11:AR11)</f>
        <v>0</v>
      </c>
      <c r="AT11" s="238"/>
      <c r="AU11" s="238"/>
      <c r="AV11" s="238"/>
      <c r="AY11" s="7">
        <f>SUM(AT11:AX11)</f>
        <v>0</v>
      </c>
      <c r="BE11" s="7">
        <f>SUM(AZ11:BD11)</f>
        <v>0</v>
      </c>
      <c r="BF11" s="280">
        <f>SUM(I11,O11,U11,AA11,AG11,AM11,AS11,AY11,BE11)</f>
        <v>0</v>
      </c>
    </row>
    <row r="12" spans="2:58" ht="15">
      <c r="B12" s="832" t="s">
        <v>513</v>
      </c>
      <c r="C12" s="293"/>
      <c r="D12" s="4"/>
      <c r="I12" s="7">
        <f aca="true" t="shared" si="0" ref="I12:I13">SUM(D12:H12)</f>
        <v>0</v>
      </c>
      <c r="O12" s="7">
        <f aca="true" t="shared" si="1" ref="O12:O13">SUM(J12:N12)</f>
        <v>0</v>
      </c>
      <c r="P12" s="6"/>
      <c r="Q12" s="6"/>
      <c r="R12" s="6"/>
      <c r="U12" s="7">
        <f aca="true" t="shared" si="2" ref="U12:U13">SUM(P12:T12)</f>
        <v>0</v>
      </c>
      <c r="AA12" s="7">
        <f aca="true" t="shared" si="3" ref="AA12:AA13">SUM(V12:Z12)</f>
        <v>0</v>
      </c>
      <c r="AG12" s="7">
        <f aca="true" t="shared" si="4" ref="AG12:AG13">SUM(AB12:AF12)</f>
        <v>0</v>
      </c>
      <c r="AM12" s="7">
        <f aca="true" t="shared" si="5" ref="AM12:AM13">SUM(AH12:AL12)</f>
        <v>0</v>
      </c>
      <c r="AS12" s="7">
        <f aca="true" t="shared" si="6" ref="AS12:AS13">SUM(AN12:AR12)</f>
        <v>0</v>
      </c>
      <c r="AT12" s="238"/>
      <c r="AU12" s="238"/>
      <c r="AV12" s="238"/>
      <c r="AY12" s="7">
        <f aca="true" t="shared" si="7" ref="AY12:AY13">SUM(AT12:AX12)</f>
        <v>0</v>
      </c>
      <c r="BE12" s="7">
        <f aca="true" t="shared" si="8" ref="BE12:BE13">SUM(AZ12:BD12)</f>
        <v>0</v>
      </c>
      <c r="BF12" s="280">
        <f aca="true" t="shared" si="9" ref="BF12:BF13">SUM(I12,O12,U12,AA12,AG12,AM12,AS12,AY12,BE12)</f>
        <v>0</v>
      </c>
    </row>
    <row r="13" spans="2:58" ht="15">
      <c r="B13" s="833" t="s">
        <v>514</v>
      </c>
      <c r="C13" s="293"/>
      <c r="D13" s="4"/>
      <c r="I13" s="7">
        <f t="shared" si="0"/>
        <v>0</v>
      </c>
      <c r="O13" s="7">
        <f t="shared" si="1"/>
        <v>0</v>
      </c>
      <c r="P13" s="6"/>
      <c r="Q13" s="6"/>
      <c r="R13" s="6"/>
      <c r="U13" s="7">
        <f t="shared" si="2"/>
        <v>0</v>
      </c>
      <c r="AA13" s="7">
        <f t="shared" si="3"/>
        <v>0</v>
      </c>
      <c r="AG13" s="7">
        <f t="shared" si="4"/>
        <v>0</v>
      </c>
      <c r="AM13" s="7">
        <f t="shared" si="5"/>
        <v>0</v>
      </c>
      <c r="AS13" s="7">
        <f t="shared" si="6"/>
        <v>0</v>
      </c>
      <c r="AT13" s="238"/>
      <c r="AU13" s="238"/>
      <c r="AV13" s="238"/>
      <c r="AY13" s="7">
        <f t="shared" si="7"/>
        <v>0</v>
      </c>
      <c r="BE13" s="7">
        <f t="shared" si="8"/>
        <v>0</v>
      </c>
      <c r="BF13" s="280">
        <f t="shared" si="9"/>
        <v>0</v>
      </c>
    </row>
    <row r="14" spans="2:58" ht="15">
      <c r="B14" s="1017" t="s">
        <v>567</v>
      </c>
      <c r="C14" s="1018"/>
      <c r="D14" s="1019">
        <f>SUM(D11:D13)</f>
        <v>0</v>
      </c>
      <c r="E14" s="1019">
        <f aca="true" t="shared" si="10" ref="E14:BF14">SUM(E11:E13)</f>
        <v>0</v>
      </c>
      <c r="F14" s="1019">
        <f t="shared" si="10"/>
        <v>0</v>
      </c>
      <c r="G14" s="1019">
        <f t="shared" si="10"/>
        <v>0</v>
      </c>
      <c r="H14" s="1019">
        <f t="shared" si="10"/>
        <v>0</v>
      </c>
      <c r="I14" s="1019">
        <f t="shared" si="10"/>
        <v>0</v>
      </c>
      <c r="J14" s="1019">
        <f t="shared" si="10"/>
        <v>0</v>
      </c>
      <c r="K14" s="1019">
        <f t="shared" si="10"/>
        <v>0</v>
      </c>
      <c r="L14" s="1019">
        <f t="shared" si="10"/>
        <v>0</v>
      </c>
      <c r="M14" s="1019">
        <f t="shared" si="10"/>
        <v>0</v>
      </c>
      <c r="N14" s="1019">
        <f t="shared" si="10"/>
        <v>0</v>
      </c>
      <c r="O14" s="1019">
        <f t="shared" si="10"/>
        <v>0</v>
      </c>
      <c r="P14" s="1019">
        <f t="shared" si="10"/>
        <v>0</v>
      </c>
      <c r="Q14" s="1019">
        <f t="shared" si="10"/>
        <v>0</v>
      </c>
      <c r="R14" s="1019">
        <f t="shared" si="10"/>
        <v>0</v>
      </c>
      <c r="S14" s="1019">
        <f t="shared" si="10"/>
        <v>0</v>
      </c>
      <c r="T14" s="1019">
        <f t="shared" si="10"/>
        <v>0</v>
      </c>
      <c r="U14" s="1019">
        <f t="shared" si="10"/>
        <v>0</v>
      </c>
      <c r="V14" s="1019">
        <f t="shared" si="10"/>
        <v>0</v>
      </c>
      <c r="W14" s="1019">
        <f t="shared" si="10"/>
        <v>0</v>
      </c>
      <c r="X14" s="1019">
        <f t="shared" si="10"/>
        <v>0</v>
      </c>
      <c r="Y14" s="1019">
        <f t="shared" si="10"/>
        <v>0</v>
      </c>
      <c r="Z14" s="1019">
        <f t="shared" si="10"/>
        <v>0</v>
      </c>
      <c r="AA14" s="1019">
        <f t="shared" si="10"/>
        <v>0</v>
      </c>
      <c r="AB14" s="1019">
        <f t="shared" si="10"/>
        <v>0</v>
      </c>
      <c r="AC14" s="1019">
        <f t="shared" si="10"/>
        <v>0</v>
      </c>
      <c r="AD14" s="1019">
        <f t="shared" si="10"/>
        <v>0</v>
      </c>
      <c r="AE14" s="1019">
        <f t="shared" si="10"/>
        <v>0</v>
      </c>
      <c r="AF14" s="1019">
        <f t="shared" si="10"/>
        <v>0</v>
      </c>
      <c r="AG14" s="1019">
        <f t="shared" si="10"/>
        <v>0</v>
      </c>
      <c r="AH14" s="1019">
        <f t="shared" si="10"/>
        <v>0</v>
      </c>
      <c r="AI14" s="1019">
        <f t="shared" si="10"/>
        <v>0</v>
      </c>
      <c r="AJ14" s="1019">
        <f t="shared" si="10"/>
        <v>0</v>
      </c>
      <c r="AK14" s="1019">
        <f t="shared" si="10"/>
        <v>0</v>
      </c>
      <c r="AL14" s="1019">
        <f t="shared" si="10"/>
        <v>0</v>
      </c>
      <c r="AM14" s="1019">
        <f t="shared" si="10"/>
        <v>0</v>
      </c>
      <c r="AN14" s="1019">
        <f t="shared" si="10"/>
        <v>0</v>
      </c>
      <c r="AO14" s="1019">
        <f t="shared" si="10"/>
        <v>0</v>
      </c>
      <c r="AP14" s="1019">
        <f t="shared" si="10"/>
        <v>0</v>
      </c>
      <c r="AQ14" s="1019">
        <f t="shared" si="10"/>
        <v>0</v>
      </c>
      <c r="AR14" s="1019">
        <f t="shared" si="10"/>
        <v>0</v>
      </c>
      <c r="AS14" s="1019">
        <f t="shared" si="10"/>
        <v>0</v>
      </c>
      <c r="AT14" s="1019">
        <f t="shared" si="10"/>
        <v>0</v>
      </c>
      <c r="AU14" s="1019">
        <f t="shared" si="10"/>
        <v>0</v>
      </c>
      <c r="AV14" s="1019">
        <f t="shared" si="10"/>
        <v>0</v>
      </c>
      <c r="AW14" s="1019">
        <f t="shared" si="10"/>
        <v>0</v>
      </c>
      <c r="AX14" s="1019">
        <f t="shared" si="10"/>
        <v>0</v>
      </c>
      <c r="AY14" s="1019">
        <f t="shared" si="10"/>
        <v>0</v>
      </c>
      <c r="AZ14" s="1019">
        <f t="shared" si="10"/>
        <v>0</v>
      </c>
      <c r="BA14" s="1019">
        <f t="shared" si="10"/>
        <v>0</v>
      </c>
      <c r="BB14" s="1019">
        <f t="shared" si="10"/>
        <v>0</v>
      </c>
      <c r="BC14" s="1019">
        <f t="shared" si="10"/>
        <v>0</v>
      </c>
      <c r="BD14" s="1019">
        <f t="shared" si="10"/>
        <v>0</v>
      </c>
      <c r="BE14" s="1019">
        <f t="shared" si="10"/>
        <v>0</v>
      </c>
      <c r="BF14" s="1019">
        <f t="shared" si="10"/>
        <v>0</v>
      </c>
    </row>
    <row r="15" spans="2:58" ht="15">
      <c r="B15" s="834"/>
      <c r="C15" s="294"/>
      <c r="D15" s="4"/>
      <c r="AT15" s="238"/>
      <c r="AU15" s="238"/>
      <c r="AV15" s="238"/>
      <c r="AY15" s="238"/>
      <c r="BF15" s="279"/>
    </row>
    <row r="16" spans="2:58" ht="15">
      <c r="B16" s="834" t="s">
        <v>568</v>
      </c>
      <c r="C16" s="294"/>
      <c r="D16" s="4"/>
      <c r="AT16" s="238"/>
      <c r="AU16" s="238"/>
      <c r="AV16" s="238"/>
      <c r="AY16" s="238"/>
      <c r="BF16" s="279"/>
    </row>
    <row r="17" spans="2:58" ht="15">
      <c r="B17" s="835" t="s">
        <v>508</v>
      </c>
      <c r="C17" s="295"/>
      <c r="D17" s="4"/>
      <c r="AT17" s="238"/>
      <c r="AU17" s="238"/>
      <c r="AV17" s="238"/>
      <c r="AY17" s="238"/>
      <c r="BF17" s="280">
        <f>SUM(I17,O17,U17,AA17,AG17,AM17,AS17,AY17,BE17)</f>
        <v>0</v>
      </c>
    </row>
    <row r="18" spans="2:58" ht="15">
      <c r="B18" s="835" t="s">
        <v>509</v>
      </c>
      <c r="C18" s="295"/>
      <c r="D18" s="4"/>
      <c r="AT18" s="238"/>
      <c r="AU18" s="238"/>
      <c r="AV18" s="238"/>
      <c r="AY18" s="238"/>
      <c r="BF18" s="280">
        <f>SUM(I18,O18,U18,AA18,AG18,AM18,AS18,AY18,BE18)</f>
        <v>0</v>
      </c>
    </row>
    <row r="19" spans="2:58" ht="15">
      <c r="B19" s="835" t="s">
        <v>510</v>
      </c>
      <c r="C19" s="295"/>
      <c r="D19" s="4"/>
      <c r="AT19" s="238"/>
      <c r="AU19" s="238"/>
      <c r="AV19" s="238"/>
      <c r="AY19" s="238"/>
      <c r="BF19" s="280">
        <f>SUM(I19,O19,U19,AA19,AG19,AM19,AS19,AY19,BE19)</f>
        <v>0</v>
      </c>
    </row>
    <row r="20" spans="2:58" ht="15">
      <c r="B20" s="832"/>
      <c r="C20" s="293"/>
      <c r="D20" s="4"/>
      <c r="AT20" s="238"/>
      <c r="AU20" s="238"/>
      <c r="AV20" s="238"/>
      <c r="AY20" s="238"/>
      <c r="BF20" s="279"/>
    </row>
    <row r="21" spans="2:58" ht="15">
      <c r="B21" s="834" t="s">
        <v>569</v>
      </c>
      <c r="C21" s="294"/>
      <c r="D21" s="4"/>
      <c r="AT21" s="238"/>
      <c r="AU21" s="238"/>
      <c r="AV21" s="238"/>
      <c r="AY21" s="238"/>
      <c r="BF21" s="279"/>
    </row>
    <row r="22" spans="2:58" ht="15">
      <c r="B22" s="835" t="s">
        <v>570</v>
      </c>
      <c r="C22" s="295"/>
      <c r="D22" s="4"/>
      <c r="AT22" s="238"/>
      <c r="AU22" s="238"/>
      <c r="AV22" s="238"/>
      <c r="AY22" s="238"/>
      <c r="BF22" s="280">
        <f aca="true" t="shared" si="11" ref="BF22:BF27">SUM(I22,O22,U22,AA22,AG22,AM22,AS22,AY22,BE22)</f>
        <v>0</v>
      </c>
    </row>
    <row r="23" spans="2:58" ht="15">
      <c r="B23" s="835" t="s">
        <v>571</v>
      </c>
      <c r="C23" s="295"/>
      <c r="D23" s="4"/>
      <c r="AT23" s="238"/>
      <c r="AU23" s="238"/>
      <c r="AV23" s="238"/>
      <c r="AY23" s="238"/>
      <c r="BF23" s="280">
        <f t="shared" si="11"/>
        <v>0</v>
      </c>
    </row>
    <row r="24" spans="2:58" ht="15">
      <c r="B24" s="835" t="s">
        <v>572</v>
      </c>
      <c r="C24" s="295"/>
      <c r="D24" s="4"/>
      <c r="AT24" s="238"/>
      <c r="AU24" s="238"/>
      <c r="AV24" s="238"/>
      <c r="AY24" s="238"/>
      <c r="BF24" s="280">
        <f t="shared" si="11"/>
        <v>0</v>
      </c>
    </row>
    <row r="25" spans="2:58" ht="15">
      <c r="B25" s="835" t="s">
        <v>573</v>
      </c>
      <c r="C25" s="295"/>
      <c r="D25" s="4"/>
      <c r="AT25" s="238"/>
      <c r="AU25" s="238"/>
      <c r="AV25" s="238"/>
      <c r="AY25" s="238"/>
      <c r="BF25" s="280">
        <f t="shared" si="11"/>
        <v>0</v>
      </c>
    </row>
    <row r="26" spans="2:58" ht="15">
      <c r="B26" s="835" t="s">
        <v>574</v>
      </c>
      <c r="C26" s="295"/>
      <c r="D26" s="4"/>
      <c r="AT26" s="238"/>
      <c r="AU26" s="238"/>
      <c r="AV26" s="238"/>
      <c r="AY26" s="238"/>
      <c r="BF26" s="280">
        <f t="shared" si="11"/>
        <v>0</v>
      </c>
    </row>
    <row r="27" spans="2:58" ht="15">
      <c r="B27" s="835" t="s">
        <v>575</v>
      </c>
      <c r="C27" s="295"/>
      <c r="D27" s="4"/>
      <c r="AT27" s="238"/>
      <c r="AU27" s="238"/>
      <c r="AV27" s="238"/>
      <c r="AY27" s="238"/>
      <c r="BF27" s="280">
        <f t="shared" si="11"/>
        <v>0</v>
      </c>
    </row>
    <row r="28" spans="2:58" ht="15">
      <c r="B28" s="836"/>
      <c r="C28" s="296"/>
      <c r="D28" s="4"/>
      <c r="AT28" s="238"/>
      <c r="AU28" s="238"/>
      <c r="AV28" s="238"/>
      <c r="AY28" s="238"/>
      <c r="BF28" s="279"/>
    </row>
    <row r="29" spans="2:58" ht="15">
      <c r="B29" s="834"/>
      <c r="C29" s="294"/>
      <c r="D29" s="4"/>
      <c r="AT29" s="238"/>
      <c r="AU29" s="238"/>
      <c r="AV29" s="238"/>
      <c r="AY29" s="238"/>
      <c r="BF29" s="279"/>
    </row>
    <row r="30" spans="2:58" ht="15">
      <c r="B30" s="1017" t="s">
        <v>534</v>
      </c>
      <c r="C30" s="1018"/>
      <c r="D30" s="1019">
        <f>SUM(D17:D27)</f>
        <v>0</v>
      </c>
      <c r="E30" s="1019">
        <f aca="true" t="shared" si="12" ref="E30:BF30">SUM(E17:E27)</f>
        <v>0</v>
      </c>
      <c r="F30" s="1019">
        <f t="shared" si="12"/>
        <v>0</v>
      </c>
      <c r="G30" s="1019">
        <f t="shared" si="12"/>
        <v>0</v>
      </c>
      <c r="H30" s="1019">
        <f t="shared" si="12"/>
        <v>0</v>
      </c>
      <c r="I30" s="1019">
        <f t="shared" si="12"/>
        <v>0</v>
      </c>
      <c r="J30" s="1019">
        <f t="shared" si="12"/>
        <v>0</v>
      </c>
      <c r="K30" s="1019">
        <f t="shared" si="12"/>
        <v>0</v>
      </c>
      <c r="L30" s="1019">
        <f t="shared" si="12"/>
        <v>0</v>
      </c>
      <c r="M30" s="1019">
        <f t="shared" si="12"/>
        <v>0</v>
      </c>
      <c r="N30" s="1019">
        <f t="shared" si="12"/>
        <v>0</v>
      </c>
      <c r="O30" s="1019">
        <f t="shared" si="12"/>
        <v>0</v>
      </c>
      <c r="P30" s="1019">
        <f t="shared" si="12"/>
        <v>0</v>
      </c>
      <c r="Q30" s="1019">
        <f t="shared" si="12"/>
        <v>0</v>
      </c>
      <c r="R30" s="1019">
        <f t="shared" si="12"/>
        <v>0</v>
      </c>
      <c r="S30" s="1019">
        <f t="shared" si="12"/>
        <v>0</v>
      </c>
      <c r="T30" s="1019">
        <f t="shared" si="12"/>
        <v>0</v>
      </c>
      <c r="U30" s="1019">
        <f t="shared" si="12"/>
        <v>0</v>
      </c>
      <c r="V30" s="1019">
        <f t="shared" si="12"/>
        <v>0</v>
      </c>
      <c r="W30" s="1019">
        <f t="shared" si="12"/>
        <v>0</v>
      </c>
      <c r="X30" s="1019">
        <f t="shared" si="12"/>
        <v>0</v>
      </c>
      <c r="Y30" s="1019">
        <f t="shared" si="12"/>
        <v>0</v>
      </c>
      <c r="Z30" s="1019">
        <f t="shared" si="12"/>
        <v>0</v>
      </c>
      <c r="AA30" s="1019">
        <f t="shared" si="12"/>
        <v>0</v>
      </c>
      <c r="AB30" s="1019">
        <f t="shared" si="12"/>
        <v>0</v>
      </c>
      <c r="AC30" s="1019">
        <f t="shared" si="12"/>
        <v>0</v>
      </c>
      <c r="AD30" s="1019">
        <f t="shared" si="12"/>
        <v>0</v>
      </c>
      <c r="AE30" s="1019">
        <f t="shared" si="12"/>
        <v>0</v>
      </c>
      <c r="AF30" s="1019">
        <f t="shared" si="12"/>
        <v>0</v>
      </c>
      <c r="AG30" s="1019">
        <f t="shared" si="12"/>
        <v>0</v>
      </c>
      <c r="AH30" s="1019">
        <f t="shared" si="12"/>
        <v>0</v>
      </c>
      <c r="AI30" s="1019">
        <f t="shared" si="12"/>
        <v>0</v>
      </c>
      <c r="AJ30" s="1019">
        <f t="shared" si="12"/>
        <v>0</v>
      </c>
      <c r="AK30" s="1019">
        <f t="shared" si="12"/>
        <v>0</v>
      </c>
      <c r="AL30" s="1019">
        <f t="shared" si="12"/>
        <v>0</v>
      </c>
      <c r="AM30" s="1019">
        <f t="shared" si="12"/>
        <v>0</v>
      </c>
      <c r="AN30" s="1019">
        <f t="shared" si="12"/>
        <v>0</v>
      </c>
      <c r="AO30" s="1019">
        <f t="shared" si="12"/>
        <v>0</v>
      </c>
      <c r="AP30" s="1019">
        <f t="shared" si="12"/>
        <v>0</v>
      </c>
      <c r="AQ30" s="1019">
        <f t="shared" si="12"/>
        <v>0</v>
      </c>
      <c r="AR30" s="1019">
        <f t="shared" si="12"/>
        <v>0</v>
      </c>
      <c r="AS30" s="1019">
        <f t="shared" si="12"/>
        <v>0</v>
      </c>
      <c r="AT30" s="1019">
        <f t="shared" si="12"/>
        <v>0</v>
      </c>
      <c r="AU30" s="1019">
        <f t="shared" si="12"/>
        <v>0</v>
      </c>
      <c r="AV30" s="1019">
        <f t="shared" si="12"/>
        <v>0</v>
      </c>
      <c r="AW30" s="1019">
        <f t="shared" si="12"/>
        <v>0</v>
      </c>
      <c r="AX30" s="1019">
        <f t="shared" si="12"/>
        <v>0</v>
      </c>
      <c r="AY30" s="1019">
        <f t="shared" si="12"/>
        <v>0</v>
      </c>
      <c r="AZ30" s="1019">
        <f t="shared" si="12"/>
        <v>0</v>
      </c>
      <c r="BA30" s="1019">
        <f t="shared" si="12"/>
        <v>0</v>
      </c>
      <c r="BB30" s="1019">
        <f t="shared" si="12"/>
        <v>0</v>
      </c>
      <c r="BC30" s="1019">
        <f t="shared" si="12"/>
        <v>0</v>
      </c>
      <c r="BD30" s="1019">
        <f t="shared" si="12"/>
        <v>0</v>
      </c>
      <c r="BE30" s="1019">
        <f t="shared" si="12"/>
        <v>0</v>
      </c>
      <c r="BF30" s="1019">
        <f t="shared" si="12"/>
        <v>0</v>
      </c>
    </row>
    <row r="31" spans="2:58" ht="15">
      <c r="B31" s="834"/>
      <c r="C31" s="29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row>
    <row r="32" spans="2:58" ht="15">
      <c r="B32" s="837" t="s">
        <v>576</v>
      </c>
      <c r="C32" s="326"/>
      <c r="D32" s="4"/>
      <c r="AT32" s="238"/>
      <c r="AU32" s="238"/>
      <c r="AV32" s="238"/>
      <c r="AY32" s="238"/>
      <c r="BF32" s="280">
        <f>SUM(I32,O32,U32,AA32,AG32,AM32,AS32,AY32,BE32)</f>
        <v>0</v>
      </c>
    </row>
    <row r="33" spans="2:58" ht="15">
      <c r="B33" s="834"/>
      <c r="C33" s="294"/>
      <c r="D33" s="4"/>
      <c r="AT33" s="238"/>
      <c r="AU33" s="238"/>
      <c r="AV33" s="238"/>
      <c r="AY33" s="238"/>
      <c r="BF33" s="279"/>
    </row>
    <row r="34" spans="2:58" ht="15">
      <c r="B34" s="833" t="s">
        <v>577</v>
      </c>
      <c r="C34" s="294"/>
      <c r="D34" s="4"/>
      <c r="AT34" s="238"/>
      <c r="AU34" s="238"/>
      <c r="AV34" s="238"/>
      <c r="AY34" s="238"/>
      <c r="BF34" s="279"/>
    </row>
    <row r="35" spans="2:58" ht="15">
      <c r="B35" s="833" t="s">
        <v>578</v>
      </c>
      <c r="C35" s="294"/>
      <c r="D35" s="1"/>
      <c r="AT35" s="238"/>
      <c r="AU35" s="238"/>
      <c r="AV35" s="238"/>
      <c r="AY35" s="238"/>
      <c r="BF35" s="280">
        <f>SUM(I35,O35,U35,AA35,AG35,AM35,AS35,AY35,BE35)</f>
        <v>0</v>
      </c>
    </row>
    <row r="36" spans="2:58" ht="15">
      <c r="B36" s="833" t="s">
        <v>537</v>
      </c>
      <c r="C36" s="294"/>
      <c r="D36" s="4"/>
      <c r="AT36" s="238"/>
      <c r="AU36" s="238"/>
      <c r="AV36" s="238"/>
      <c r="AY36" s="238"/>
      <c r="BF36" s="280">
        <f>SUM(I36,O36,U36,AA36,AG36,AM36,AS36,AY36,BE36)</f>
        <v>0</v>
      </c>
    </row>
    <row r="37" spans="2:58" ht="15">
      <c r="B37" s="833" t="s">
        <v>579</v>
      </c>
      <c r="C37" s="294"/>
      <c r="D37" s="4"/>
      <c r="AT37" s="238"/>
      <c r="AU37" s="238"/>
      <c r="AV37" s="238"/>
      <c r="AY37" s="238"/>
      <c r="BF37" s="280">
        <f>SUM(I37,O37,U37,AA37,AG37,AM37,AS37,AY37,BE37)</f>
        <v>0</v>
      </c>
    </row>
    <row r="38" spans="2:58" ht="15">
      <c r="B38" s="838" t="s">
        <v>540</v>
      </c>
      <c r="C38" s="294"/>
      <c r="D38" s="4"/>
      <c r="AT38" s="238"/>
      <c r="AU38" s="238"/>
      <c r="AV38" s="238"/>
      <c r="AY38" s="238"/>
      <c r="BF38" s="280">
        <f>SUM(I38,O38,U38,AA38,AG38,AM38,AS38,AY38,BE38)</f>
        <v>0</v>
      </c>
    </row>
    <row r="39" spans="2:58" ht="15">
      <c r="B39" s="834"/>
      <c r="C39" s="294"/>
      <c r="D39" s="4"/>
      <c r="AT39" s="238"/>
      <c r="AU39" s="238"/>
      <c r="AV39" s="238"/>
      <c r="AY39" s="238"/>
      <c r="BF39" s="279"/>
    </row>
    <row r="40" spans="2:58" ht="15">
      <c r="B40" s="1017" t="s">
        <v>541</v>
      </c>
      <c r="C40" s="1018"/>
      <c r="D40" s="1019">
        <f>SUM(D30,D32:D38)</f>
        <v>0</v>
      </c>
      <c r="E40" s="1019">
        <f aca="true" t="shared" si="13" ref="E40:BF40">SUM(E30,E32:E38)</f>
        <v>0</v>
      </c>
      <c r="F40" s="1019">
        <f t="shared" si="13"/>
        <v>0</v>
      </c>
      <c r="G40" s="1019">
        <f t="shared" si="13"/>
        <v>0</v>
      </c>
      <c r="H40" s="1019">
        <f t="shared" si="13"/>
        <v>0</v>
      </c>
      <c r="I40" s="1019">
        <f t="shared" si="13"/>
        <v>0</v>
      </c>
      <c r="J40" s="1019">
        <f t="shared" si="13"/>
        <v>0</v>
      </c>
      <c r="K40" s="1019">
        <f t="shared" si="13"/>
        <v>0</v>
      </c>
      <c r="L40" s="1019">
        <f t="shared" si="13"/>
        <v>0</v>
      </c>
      <c r="M40" s="1019">
        <f t="shared" si="13"/>
        <v>0</v>
      </c>
      <c r="N40" s="1019">
        <f t="shared" si="13"/>
        <v>0</v>
      </c>
      <c r="O40" s="1019">
        <f t="shared" si="13"/>
        <v>0</v>
      </c>
      <c r="P40" s="1019">
        <f t="shared" si="13"/>
        <v>0</v>
      </c>
      <c r="Q40" s="1019">
        <f t="shared" si="13"/>
        <v>0</v>
      </c>
      <c r="R40" s="1019">
        <f t="shared" si="13"/>
        <v>0</v>
      </c>
      <c r="S40" s="1019">
        <f t="shared" si="13"/>
        <v>0</v>
      </c>
      <c r="T40" s="1019">
        <f t="shared" si="13"/>
        <v>0</v>
      </c>
      <c r="U40" s="1019">
        <f t="shared" si="13"/>
        <v>0</v>
      </c>
      <c r="V40" s="1019">
        <f t="shared" si="13"/>
        <v>0</v>
      </c>
      <c r="W40" s="1019">
        <f t="shared" si="13"/>
        <v>0</v>
      </c>
      <c r="X40" s="1019">
        <f t="shared" si="13"/>
        <v>0</v>
      </c>
      <c r="Y40" s="1019">
        <f t="shared" si="13"/>
        <v>0</v>
      </c>
      <c r="Z40" s="1019">
        <f t="shared" si="13"/>
        <v>0</v>
      </c>
      <c r="AA40" s="1019">
        <f t="shared" si="13"/>
        <v>0</v>
      </c>
      <c r="AB40" s="1019">
        <f t="shared" si="13"/>
        <v>0</v>
      </c>
      <c r="AC40" s="1019">
        <f t="shared" si="13"/>
        <v>0</v>
      </c>
      <c r="AD40" s="1019">
        <f t="shared" si="13"/>
        <v>0</v>
      </c>
      <c r="AE40" s="1019">
        <f t="shared" si="13"/>
        <v>0</v>
      </c>
      <c r="AF40" s="1019">
        <f t="shared" si="13"/>
        <v>0</v>
      </c>
      <c r="AG40" s="1019">
        <f t="shared" si="13"/>
        <v>0</v>
      </c>
      <c r="AH40" s="1019">
        <f t="shared" si="13"/>
        <v>0</v>
      </c>
      <c r="AI40" s="1019">
        <f t="shared" si="13"/>
        <v>0</v>
      </c>
      <c r="AJ40" s="1019">
        <f t="shared" si="13"/>
        <v>0</v>
      </c>
      <c r="AK40" s="1019">
        <f t="shared" si="13"/>
        <v>0</v>
      </c>
      <c r="AL40" s="1019">
        <f t="shared" si="13"/>
        <v>0</v>
      </c>
      <c r="AM40" s="1019">
        <f t="shared" si="13"/>
        <v>0</v>
      </c>
      <c r="AN40" s="1019">
        <f t="shared" si="13"/>
        <v>0</v>
      </c>
      <c r="AO40" s="1019">
        <f t="shared" si="13"/>
        <v>0</v>
      </c>
      <c r="AP40" s="1019">
        <f t="shared" si="13"/>
        <v>0</v>
      </c>
      <c r="AQ40" s="1019">
        <f t="shared" si="13"/>
        <v>0</v>
      </c>
      <c r="AR40" s="1019">
        <f t="shared" si="13"/>
        <v>0</v>
      </c>
      <c r="AS40" s="1019">
        <f t="shared" si="13"/>
        <v>0</v>
      </c>
      <c r="AT40" s="1019">
        <f t="shared" si="13"/>
        <v>0</v>
      </c>
      <c r="AU40" s="1019">
        <f t="shared" si="13"/>
        <v>0</v>
      </c>
      <c r="AV40" s="1019">
        <f t="shared" si="13"/>
        <v>0</v>
      </c>
      <c r="AW40" s="1019">
        <f t="shared" si="13"/>
        <v>0</v>
      </c>
      <c r="AX40" s="1019">
        <f t="shared" si="13"/>
        <v>0</v>
      </c>
      <c r="AY40" s="1019">
        <f t="shared" si="13"/>
        <v>0</v>
      </c>
      <c r="AZ40" s="1019">
        <f t="shared" si="13"/>
        <v>0</v>
      </c>
      <c r="BA40" s="1019">
        <f t="shared" si="13"/>
        <v>0</v>
      </c>
      <c r="BB40" s="1019">
        <f t="shared" si="13"/>
        <v>0</v>
      </c>
      <c r="BC40" s="1019">
        <f t="shared" si="13"/>
        <v>0</v>
      </c>
      <c r="BD40" s="1019">
        <f t="shared" si="13"/>
        <v>0</v>
      </c>
      <c r="BE40" s="1019">
        <f t="shared" si="13"/>
        <v>0</v>
      </c>
      <c r="BF40" s="1019">
        <f t="shared" si="13"/>
        <v>0</v>
      </c>
    </row>
    <row r="41" spans="2:58" ht="15">
      <c r="B41" s="834"/>
      <c r="C41" s="294"/>
      <c r="D41" s="4"/>
      <c r="AT41" s="238"/>
      <c r="AU41" s="238"/>
      <c r="AV41" s="238"/>
      <c r="AY41" s="238"/>
      <c r="BF41" s="279"/>
    </row>
    <row r="42" spans="2:58" ht="15">
      <c r="B42" s="834" t="s">
        <v>542</v>
      </c>
      <c r="C42" s="294"/>
      <c r="D42" s="4"/>
      <c r="AT42" s="238"/>
      <c r="AU42" s="238"/>
      <c r="AV42" s="238"/>
      <c r="AY42" s="238"/>
      <c r="BF42" s="279"/>
    </row>
    <row r="43" spans="2:58" ht="15">
      <c r="B43" s="835" t="s">
        <v>543</v>
      </c>
      <c r="C43" s="295"/>
      <c r="D43" s="4"/>
      <c r="AT43" s="238"/>
      <c r="AU43" s="238"/>
      <c r="AV43" s="238"/>
      <c r="AY43" s="238"/>
      <c r="BF43" s="280">
        <f>SUM(I43,O43,U43,AA43,AG43,AM43,AS43,AY43,BE43)</f>
        <v>0</v>
      </c>
    </row>
    <row r="44" spans="2:58" ht="15">
      <c r="B44" s="835" t="s">
        <v>545</v>
      </c>
      <c r="C44" s="295"/>
      <c r="D44" s="4"/>
      <c r="AT44" s="238"/>
      <c r="AU44" s="238"/>
      <c r="AV44" s="238"/>
      <c r="AY44" s="238"/>
      <c r="BF44" s="280">
        <f>SUM(I44,O44,U44,AA44,AG44,AM44,AS44,AY44,BE44)</f>
        <v>0</v>
      </c>
    </row>
    <row r="45" spans="2:58" ht="15">
      <c r="B45" s="835" t="s">
        <v>547</v>
      </c>
      <c r="C45" s="295"/>
      <c r="D45" s="4"/>
      <c r="AT45" s="238"/>
      <c r="AU45" s="238"/>
      <c r="AV45" s="238"/>
      <c r="AY45" s="238"/>
      <c r="BF45" s="280">
        <f>SUM(I45,O45,U45,AA45,AG45,AM45,AS45,AY45,BE45)</f>
        <v>0</v>
      </c>
    </row>
    <row r="46" spans="2:58" ht="15">
      <c r="B46" s="839" t="s">
        <v>580</v>
      </c>
      <c r="C46" s="295"/>
      <c r="D46" s="4"/>
      <c r="AT46" s="238"/>
      <c r="AU46" s="238"/>
      <c r="AV46" s="238"/>
      <c r="AY46" s="238"/>
      <c r="BF46" s="280">
        <f>SUM(I46,O46,U46,AA46,AG46,AM46,AS46,AY46,BE46)</f>
        <v>0</v>
      </c>
    </row>
    <row r="47" spans="2:58" ht="15">
      <c r="B47" s="1017" t="s">
        <v>551</v>
      </c>
      <c r="C47" s="1018"/>
      <c r="D47" s="1019">
        <f>SUM(D43:D46)</f>
        <v>0</v>
      </c>
      <c r="E47" s="1019">
        <f aca="true" t="shared" si="14" ref="E47:BF47">SUM(E43:E46)</f>
        <v>0</v>
      </c>
      <c r="F47" s="1019">
        <f t="shared" si="14"/>
        <v>0</v>
      </c>
      <c r="G47" s="1019">
        <f t="shared" si="14"/>
        <v>0</v>
      </c>
      <c r="H47" s="1019">
        <f t="shared" si="14"/>
        <v>0</v>
      </c>
      <c r="I47" s="1019">
        <f t="shared" si="14"/>
        <v>0</v>
      </c>
      <c r="J47" s="1019">
        <f t="shared" si="14"/>
        <v>0</v>
      </c>
      <c r="K47" s="1019">
        <f t="shared" si="14"/>
        <v>0</v>
      </c>
      <c r="L47" s="1019">
        <f t="shared" si="14"/>
        <v>0</v>
      </c>
      <c r="M47" s="1019">
        <f t="shared" si="14"/>
        <v>0</v>
      </c>
      <c r="N47" s="1019">
        <f t="shared" si="14"/>
        <v>0</v>
      </c>
      <c r="O47" s="1019">
        <f t="shared" si="14"/>
        <v>0</v>
      </c>
      <c r="P47" s="1019">
        <f t="shared" si="14"/>
        <v>0</v>
      </c>
      <c r="Q47" s="1019">
        <f t="shared" si="14"/>
        <v>0</v>
      </c>
      <c r="R47" s="1019">
        <f t="shared" si="14"/>
        <v>0</v>
      </c>
      <c r="S47" s="1019">
        <f t="shared" si="14"/>
        <v>0</v>
      </c>
      <c r="T47" s="1019">
        <f t="shared" si="14"/>
        <v>0</v>
      </c>
      <c r="U47" s="1019">
        <f t="shared" si="14"/>
        <v>0</v>
      </c>
      <c r="V47" s="1019">
        <f t="shared" si="14"/>
        <v>0</v>
      </c>
      <c r="W47" s="1019">
        <f t="shared" si="14"/>
        <v>0</v>
      </c>
      <c r="X47" s="1019">
        <f t="shared" si="14"/>
        <v>0</v>
      </c>
      <c r="Y47" s="1019">
        <f t="shared" si="14"/>
        <v>0</v>
      </c>
      <c r="Z47" s="1019">
        <f t="shared" si="14"/>
        <v>0</v>
      </c>
      <c r="AA47" s="1019">
        <f t="shared" si="14"/>
        <v>0</v>
      </c>
      <c r="AB47" s="1019">
        <f t="shared" si="14"/>
        <v>0</v>
      </c>
      <c r="AC47" s="1019">
        <f t="shared" si="14"/>
        <v>0</v>
      </c>
      <c r="AD47" s="1019">
        <f t="shared" si="14"/>
        <v>0</v>
      </c>
      <c r="AE47" s="1019">
        <f t="shared" si="14"/>
        <v>0</v>
      </c>
      <c r="AF47" s="1019">
        <f t="shared" si="14"/>
        <v>0</v>
      </c>
      <c r="AG47" s="1019">
        <f t="shared" si="14"/>
        <v>0</v>
      </c>
      <c r="AH47" s="1019">
        <f t="shared" si="14"/>
        <v>0</v>
      </c>
      <c r="AI47" s="1019">
        <f t="shared" si="14"/>
        <v>0</v>
      </c>
      <c r="AJ47" s="1019">
        <f t="shared" si="14"/>
        <v>0</v>
      </c>
      <c r="AK47" s="1019">
        <f t="shared" si="14"/>
        <v>0</v>
      </c>
      <c r="AL47" s="1019">
        <f t="shared" si="14"/>
        <v>0</v>
      </c>
      <c r="AM47" s="1019">
        <f t="shared" si="14"/>
        <v>0</v>
      </c>
      <c r="AN47" s="1019">
        <f t="shared" si="14"/>
        <v>0</v>
      </c>
      <c r="AO47" s="1019">
        <f t="shared" si="14"/>
        <v>0</v>
      </c>
      <c r="AP47" s="1019">
        <f t="shared" si="14"/>
        <v>0</v>
      </c>
      <c r="AQ47" s="1019">
        <f t="shared" si="14"/>
        <v>0</v>
      </c>
      <c r="AR47" s="1019">
        <f t="shared" si="14"/>
        <v>0</v>
      </c>
      <c r="AS47" s="1019">
        <f t="shared" si="14"/>
        <v>0</v>
      </c>
      <c r="AT47" s="1019">
        <f t="shared" si="14"/>
        <v>0</v>
      </c>
      <c r="AU47" s="1019">
        <f t="shared" si="14"/>
        <v>0</v>
      </c>
      <c r="AV47" s="1019">
        <f t="shared" si="14"/>
        <v>0</v>
      </c>
      <c r="AW47" s="1019">
        <f t="shared" si="14"/>
        <v>0</v>
      </c>
      <c r="AX47" s="1019">
        <f t="shared" si="14"/>
        <v>0</v>
      </c>
      <c r="AY47" s="1019">
        <f t="shared" si="14"/>
        <v>0</v>
      </c>
      <c r="AZ47" s="1019">
        <f t="shared" si="14"/>
        <v>0</v>
      </c>
      <c r="BA47" s="1019">
        <f t="shared" si="14"/>
        <v>0</v>
      </c>
      <c r="BB47" s="1019">
        <f t="shared" si="14"/>
        <v>0</v>
      </c>
      <c r="BC47" s="1019">
        <f t="shared" si="14"/>
        <v>0</v>
      </c>
      <c r="BD47" s="1019">
        <f t="shared" si="14"/>
        <v>0</v>
      </c>
      <c r="BE47" s="1019">
        <f t="shared" si="14"/>
        <v>0</v>
      </c>
      <c r="BF47" s="1019">
        <f t="shared" si="14"/>
        <v>0</v>
      </c>
    </row>
    <row r="48" spans="2:58" ht="15">
      <c r="B48" s="834"/>
      <c r="C48" s="294"/>
      <c r="D48" s="4"/>
      <c r="AT48" s="238"/>
      <c r="AU48" s="238"/>
      <c r="AV48" s="238"/>
      <c r="AY48" s="238"/>
      <c r="BF48" s="279"/>
    </row>
    <row r="49" spans="2:58" ht="15">
      <c r="B49" s="1017" t="s">
        <v>581</v>
      </c>
      <c r="C49" s="1018"/>
      <c r="D49" s="1019">
        <v>0</v>
      </c>
      <c r="E49" s="1019">
        <v>0</v>
      </c>
      <c r="F49" s="1019">
        <v>0</v>
      </c>
      <c r="G49" s="1019"/>
      <c r="H49" s="1019"/>
      <c r="I49" s="1019">
        <v>0</v>
      </c>
      <c r="J49" s="1019">
        <v>0</v>
      </c>
      <c r="K49" s="1019">
        <v>0</v>
      </c>
      <c r="L49" s="1019">
        <v>0</v>
      </c>
      <c r="M49" s="1019"/>
      <c r="N49" s="1019"/>
      <c r="O49" s="1019">
        <v>0</v>
      </c>
      <c r="P49" s="1019">
        <v>0</v>
      </c>
      <c r="Q49" s="1019">
        <v>0</v>
      </c>
      <c r="R49" s="1019">
        <v>0</v>
      </c>
      <c r="S49" s="1019"/>
      <c r="T49" s="1019"/>
      <c r="U49" s="1019">
        <v>0</v>
      </c>
      <c r="V49" s="1019">
        <v>0</v>
      </c>
      <c r="W49" s="1019">
        <v>0</v>
      </c>
      <c r="X49" s="1019">
        <v>0</v>
      </c>
      <c r="Y49" s="1019"/>
      <c r="Z49" s="1019"/>
      <c r="AA49" s="1019">
        <v>0</v>
      </c>
      <c r="AB49" s="1019">
        <v>0</v>
      </c>
      <c r="AC49" s="1019">
        <v>0</v>
      </c>
      <c r="AD49" s="1019">
        <v>0</v>
      </c>
      <c r="AE49" s="1019"/>
      <c r="AF49" s="1019"/>
      <c r="AG49" s="1019">
        <v>0</v>
      </c>
      <c r="AH49" s="1019">
        <v>0</v>
      </c>
      <c r="AI49" s="1019">
        <v>0</v>
      </c>
      <c r="AJ49" s="1019">
        <v>0</v>
      </c>
      <c r="AK49" s="1019"/>
      <c r="AL49" s="1019"/>
      <c r="AM49" s="1019">
        <v>0</v>
      </c>
      <c r="AN49" s="1019">
        <v>0</v>
      </c>
      <c r="AO49" s="1019">
        <v>0</v>
      </c>
      <c r="AP49" s="1019">
        <v>0</v>
      </c>
      <c r="AQ49" s="1019"/>
      <c r="AR49" s="1019"/>
      <c r="AS49" s="1019">
        <v>0</v>
      </c>
      <c r="AT49" s="1020">
        <v>0</v>
      </c>
      <c r="AU49" s="1020">
        <v>0</v>
      </c>
      <c r="AV49" s="1020">
        <v>0</v>
      </c>
      <c r="AW49" s="1019"/>
      <c r="AX49" s="1019"/>
      <c r="AY49" s="1020">
        <v>0</v>
      </c>
      <c r="AZ49" s="1019">
        <v>0</v>
      </c>
      <c r="BA49" s="1019">
        <v>0</v>
      </c>
      <c r="BB49" s="1019">
        <v>0</v>
      </c>
      <c r="BC49" s="1019"/>
      <c r="BD49" s="1019"/>
      <c r="BE49" s="1019">
        <v>0</v>
      </c>
      <c r="BF49" s="1012">
        <v>0</v>
      </c>
    </row>
    <row r="50" spans="2:58" ht="15">
      <c r="B50" s="834"/>
      <c r="C50" s="29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239"/>
      <c r="AU50" s="239"/>
      <c r="AV50" s="239"/>
      <c r="AW50" s="4"/>
      <c r="AX50" s="4"/>
      <c r="AY50" s="239"/>
      <c r="AZ50" s="4"/>
      <c r="BA50" s="4"/>
      <c r="BB50" s="4"/>
      <c r="BC50" s="4"/>
      <c r="BD50" s="4"/>
      <c r="BE50" s="4"/>
      <c r="BF50" s="278"/>
    </row>
    <row r="51" spans="2:58" ht="15">
      <c r="B51" s="1017" t="s">
        <v>557</v>
      </c>
      <c r="C51" s="1018"/>
      <c r="D51" s="1019">
        <f>SUM(D14,D40,D47,D49)</f>
        <v>0</v>
      </c>
      <c r="E51" s="1019">
        <f aca="true" t="shared" si="15" ref="E51:BF51">SUM(E14,E40,E47,E49)</f>
        <v>0</v>
      </c>
      <c r="F51" s="1019">
        <f t="shared" si="15"/>
        <v>0</v>
      </c>
      <c r="G51" s="1019">
        <f t="shared" si="15"/>
        <v>0</v>
      </c>
      <c r="H51" s="1019">
        <f t="shared" si="15"/>
        <v>0</v>
      </c>
      <c r="I51" s="1019">
        <f t="shared" si="15"/>
        <v>0</v>
      </c>
      <c r="J51" s="1019">
        <f t="shared" si="15"/>
        <v>0</v>
      </c>
      <c r="K51" s="1019">
        <f t="shared" si="15"/>
        <v>0</v>
      </c>
      <c r="L51" s="1019">
        <f t="shared" si="15"/>
        <v>0</v>
      </c>
      <c r="M51" s="1019">
        <f t="shared" si="15"/>
        <v>0</v>
      </c>
      <c r="N51" s="1019">
        <f t="shared" si="15"/>
        <v>0</v>
      </c>
      <c r="O51" s="1019">
        <f t="shared" si="15"/>
        <v>0</v>
      </c>
      <c r="P51" s="1019">
        <f t="shared" si="15"/>
        <v>0</v>
      </c>
      <c r="Q51" s="1019">
        <f t="shared" si="15"/>
        <v>0</v>
      </c>
      <c r="R51" s="1019">
        <f t="shared" si="15"/>
        <v>0</v>
      </c>
      <c r="S51" s="1019">
        <f t="shared" si="15"/>
        <v>0</v>
      </c>
      <c r="T51" s="1019">
        <f t="shared" si="15"/>
        <v>0</v>
      </c>
      <c r="U51" s="1019">
        <f t="shared" si="15"/>
        <v>0</v>
      </c>
      <c r="V51" s="1019">
        <f t="shared" si="15"/>
        <v>0</v>
      </c>
      <c r="W51" s="1019">
        <f t="shared" si="15"/>
        <v>0</v>
      </c>
      <c r="X51" s="1019">
        <f t="shared" si="15"/>
        <v>0</v>
      </c>
      <c r="Y51" s="1019">
        <f t="shared" si="15"/>
        <v>0</v>
      </c>
      <c r="Z51" s="1019">
        <f t="shared" si="15"/>
        <v>0</v>
      </c>
      <c r="AA51" s="1019">
        <f t="shared" si="15"/>
        <v>0</v>
      </c>
      <c r="AB51" s="1019">
        <f t="shared" si="15"/>
        <v>0</v>
      </c>
      <c r="AC51" s="1019">
        <f t="shared" si="15"/>
        <v>0</v>
      </c>
      <c r="AD51" s="1019">
        <f t="shared" si="15"/>
        <v>0</v>
      </c>
      <c r="AE51" s="1019">
        <f t="shared" si="15"/>
        <v>0</v>
      </c>
      <c r="AF51" s="1019">
        <f t="shared" si="15"/>
        <v>0</v>
      </c>
      <c r="AG51" s="1019">
        <f t="shared" si="15"/>
        <v>0</v>
      </c>
      <c r="AH51" s="1019">
        <f t="shared" si="15"/>
        <v>0</v>
      </c>
      <c r="AI51" s="1019">
        <f t="shared" si="15"/>
        <v>0</v>
      </c>
      <c r="AJ51" s="1019">
        <f t="shared" si="15"/>
        <v>0</v>
      </c>
      <c r="AK51" s="1019">
        <f t="shared" si="15"/>
        <v>0</v>
      </c>
      <c r="AL51" s="1019">
        <f t="shared" si="15"/>
        <v>0</v>
      </c>
      <c r="AM51" s="1019">
        <f t="shared" si="15"/>
        <v>0</v>
      </c>
      <c r="AN51" s="1019">
        <f t="shared" si="15"/>
        <v>0</v>
      </c>
      <c r="AO51" s="1019">
        <f t="shared" si="15"/>
        <v>0</v>
      </c>
      <c r="AP51" s="1019">
        <f t="shared" si="15"/>
        <v>0</v>
      </c>
      <c r="AQ51" s="1019">
        <f t="shared" si="15"/>
        <v>0</v>
      </c>
      <c r="AR51" s="1019">
        <f t="shared" si="15"/>
        <v>0</v>
      </c>
      <c r="AS51" s="1019">
        <f t="shared" si="15"/>
        <v>0</v>
      </c>
      <c r="AT51" s="1019">
        <f t="shared" si="15"/>
        <v>0</v>
      </c>
      <c r="AU51" s="1019">
        <f t="shared" si="15"/>
        <v>0</v>
      </c>
      <c r="AV51" s="1019">
        <f t="shared" si="15"/>
        <v>0</v>
      </c>
      <c r="AW51" s="1019">
        <f t="shared" si="15"/>
        <v>0</v>
      </c>
      <c r="AX51" s="1019">
        <f t="shared" si="15"/>
        <v>0</v>
      </c>
      <c r="AY51" s="1019">
        <f t="shared" si="15"/>
        <v>0</v>
      </c>
      <c r="AZ51" s="1019">
        <f t="shared" si="15"/>
        <v>0</v>
      </c>
      <c r="BA51" s="1019">
        <f t="shared" si="15"/>
        <v>0</v>
      </c>
      <c r="BB51" s="1019">
        <f t="shared" si="15"/>
        <v>0</v>
      </c>
      <c r="BC51" s="1019">
        <f t="shared" si="15"/>
        <v>0</v>
      </c>
      <c r="BD51" s="1019">
        <f t="shared" si="15"/>
        <v>0</v>
      </c>
      <c r="BE51" s="1019">
        <f t="shared" si="15"/>
        <v>0</v>
      </c>
      <c r="BF51" s="1019">
        <f t="shared" si="15"/>
        <v>0</v>
      </c>
    </row>
    <row r="52" spans="2:58" ht="15">
      <c r="B52" s="834"/>
      <c r="C52" s="294"/>
      <c r="D52" s="4"/>
      <c r="AT52" s="238"/>
      <c r="AU52" s="238"/>
      <c r="AV52" s="238"/>
      <c r="AY52" s="238"/>
      <c r="BF52" s="279"/>
    </row>
    <row r="53" spans="2:58" ht="15">
      <c r="B53" s="834" t="s">
        <v>553</v>
      </c>
      <c r="C53" s="294"/>
      <c r="D53" s="4"/>
      <c r="AT53" s="238"/>
      <c r="AU53" s="238"/>
      <c r="AV53" s="238"/>
      <c r="AY53" s="238"/>
      <c r="BF53" s="279"/>
    </row>
    <row r="54" spans="2:58" ht="15">
      <c r="B54" s="835" t="s">
        <v>554</v>
      </c>
      <c r="C54" s="295"/>
      <c r="D54" s="4"/>
      <c r="AT54" s="238"/>
      <c r="AU54" s="238"/>
      <c r="AV54" s="238"/>
      <c r="AY54" s="238"/>
      <c r="BF54" s="279"/>
    </row>
    <row r="55" spans="2:58" ht="15">
      <c r="B55" s="835" t="s">
        <v>555</v>
      </c>
      <c r="C55" s="295"/>
      <c r="D55" s="4"/>
      <c r="AT55" s="238"/>
      <c r="AU55" s="238"/>
      <c r="AV55" s="238"/>
      <c r="AY55" s="238"/>
      <c r="BF55" s="279"/>
    </row>
    <row r="56" spans="2:58" ht="15">
      <c r="B56" s="840" t="s">
        <v>556</v>
      </c>
      <c r="C56" s="295"/>
      <c r="D56" s="4"/>
      <c r="AT56" s="238"/>
      <c r="AU56" s="238"/>
      <c r="AV56" s="238"/>
      <c r="AY56" s="238"/>
      <c r="BF56" s="279"/>
    </row>
    <row r="57" spans="2:58" ht="15">
      <c r="B57" s="1017" t="s">
        <v>557</v>
      </c>
      <c r="C57" s="1018"/>
      <c r="D57" s="1019">
        <f>SUM(D54:D56)</f>
        <v>0</v>
      </c>
      <c r="E57" s="1019">
        <f>SUM(E54:E56)</f>
        <v>0</v>
      </c>
      <c r="F57" s="1019">
        <f>SUM(F54:F56)</f>
        <v>0</v>
      </c>
      <c r="G57" s="1019">
        <f>SUM(G54:G56)</f>
        <v>0</v>
      </c>
      <c r="H57" s="1019">
        <f aca="true" t="shared" si="16" ref="H57:BF57">SUM(H54:H56)</f>
        <v>0</v>
      </c>
      <c r="I57" s="1019">
        <f t="shared" si="16"/>
        <v>0</v>
      </c>
      <c r="J57" s="1019">
        <f t="shared" si="16"/>
        <v>0</v>
      </c>
      <c r="K57" s="1019">
        <f t="shared" si="16"/>
        <v>0</v>
      </c>
      <c r="L57" s="1019">
        <f t="shared" si="16"/>
        <v>0</v>
      </c>
      <c r="M57" s="1019">
        <f t="shared" si="16"/>
        <v>0</v>
      </c>
      <c r="N57" s="1019">
        <f t="shared" si="16"/>
        <v>0</v>
      </c>
      <c r="O57" s="1019">
        <f t="shared" si="16"/>
        <v>0</v>
      </c>
      <c r="P57" s="1019">
        <f t="shared" si="16"/>
        <v>0</v>
      </c>
      <c r="Q57" s="1019">
        <f t="shared" si="16"/>
        <v>0</v>
      </c>
      <c r="R57" s="1019">
        <f t="shared" si="16"/>
        <v>0</v>
      </c>
      <c r="S57" s="1019">
        <f t="shared" si="16"/>
        <v>0</v>
      </c>
      <c r="T57" s="1019">
        <f t="shared" si="16"/>
        <v>0</v>
      </c>
      <c r="U57" s="1019">
        <f t="shared" si="16"/>
        <v>0</v>
      </c>
      <c r="V57" s="1019">
        <f t="shared" si="16"/>
        <v>0</v>
      </c>
      <c r="W57" s="1019">
        <f t="shared" si="16"/>
        <v>0</v>
      </c>
      <c r="X57" s="1019">
        <f t="shared" si="16"/>
        <v>0</v>
      </c>
      <c r="Y57" s="1019">
        <f t="shared" si="16"/>
        <v>0</v>
      </c>
      <c r="Z57" s="1019">
        <f t="shared" si="16"/>
        <v>0</v>
      </c>
      <c r="AA57" s="1019">
        <f t="shared" si="16"/>
        <v>0</v>
      </c>
      <c r="AB57" s="1019">
        <f t="shared" si="16"/>
        <v>0</v>
      </c>
      <c r="AC57" s="1019">
        <f t="shared" si="16"/>
        <v>0</v>
      </c>
      <c r="AD57" s="1019">
        <f t="shared" si="16"/>
        <v>0</v>
      </c>
      <c r="AE57" s="1019">
        <f t="shared" si="16"/>
        <v>0</v>
      </c>
      <c r="AF57" s="1019">
        <f t="shared" si="16"/>
        <v>0</v>
      </c>
      <c r="AG57" s="1019">
        <f t="shared" si="16"/>
        <v>0</v>
      </c>
      <c r="AH57" s="1019">
        <f t="shared" si="16"/>
        <v>0</v>
      </c>
      <c r="AI57" s="1019">
        <f t="shared" si="16"/>
        <v>0</v>
      </c>
      <c r="AJ57" s="1019">
        <f t="shared" si="16"/>
        <v>0</v>
      </c>
      <c r="AK57" s="1019">
        <f t="shared" si="16"/>
        <v>0</v>
      </c>
      <c r="AL57" s="1019">
        <f t="shared" si="16"/>
        <v>0</v>
      </c>
      <c r="AM57" s="1019">
        <f t="shared" si="16"/>
        <v>0</v>
      </c>
      <c r="AN57" s="1019">
        <f t="shared" si="16"/>
        <v>0</v>
      </c>
      <c r="AO57" s="1019">
        <f t="shared" si="16"/>
        <v>0</v>
      </c>
      <c r="AP57" s="1019">
        <f t="shared" si="16"/>
        <v>0</v>
      </c>
      <c r="AQ57" s="1019">
        <f t="shared" si="16"/>
        <v>0</v>
      </c>
      <c r="AR57" s="1019">
        <f t="shared" si="16"/>
        <v>0</v>
      </c>
      <c r="AS57" s="1019">
        <f t="shared" si="16"/>
        <v>0</v>
      </c>
      <c r="AT57" s="1019">
        <f t="shared" si="16"/>
        <v>0</v>
      </c>
      <c r="AU57" s="1019">
        <f t="shared" si="16"/>
        <v>0</v>
      </c>
      <c r="AV57" s="1019">
        <f t="shared" si="16"/>
        <v>0</v>
      </c>
      <c r="AW57" s="1019">
        <f t="shared" si="16"/>
        <v>0</v>
      </c>
      <c r="AX57" s="1019">
        <f t="shared" si="16"/>
        <v>0</v>
      </c>
      <c r="AY57" s="1019">
        <f t="shared" si="16"/>
        <v>0</v>
      </c>
      <c r="AZ57" s="1019">
        <f t="shared" si="16"/>
        <v>0</v>
      </c>
      <c r="BA57" s="1019">
        <f t="shared" si="16"/>
        <v>0</v>
      </c>
      <c r="BB57" s="1019">
        <f t="shared" si="16"/>
        <v>0</v>
      </c>
      <c r="BC57" s="1019">
        <f t="shared" si="16"/>
        <v>0</v>
      </c>
      <c r="BD57" s="1019">
        <f t="shared" si="16"/>
        <v>0</v>
      </c>
      <c r="BE57" s="1019">
        <f t="shared" si="16"/>
        <v>0</v>
      </c>
      <c r="BF57" s="1019">
        <f t="shared" si="16"/>
        <v>0</v>
      </c>
    </row>
    <row r="58" spans="2:4" ht="15">
      <c r="B58" s="79"/>
      <c r="C58" s="48"/>
      <c r="D58" s="4"/>
    </row>
  </sheetData>
  <mergeCells count="47">
    <mergeCell ref="AQ7:AR7"/>
    <mergeCell ref="AW7:AX7"/>
    <mergeCell ref="BC7:BD7"/>
    <mergeCell ref="G7:H7"/>
    <mergeCell ref="M7:N7"/>
    <mergeCell ref="S7:T7"/>
    <mergeCell ref="Y7:Z7"/>
    <mergeCell ref="AE7:AF7"/>
    <mergeCell ref="AO7:AP7"/>
    <mergeCell ref="P7:P8"/>
    <mergeCell ref="Q7:R7"/>
    <mergeCell ref="U7:U8"/>
    <mergeCell ref="V7:V8"/>
    <mergeCell ref="W7:X7"/>
    <mergeCell ref="AK7:AL7"/>
    <mergeCell ref="BF6:BF9"/>
    <mergeCell ref="AZ7:AZ8"/>
    <mergeCell ref="B6:C9"/>
    <mergeCell ref="AT6:AY6"/>
    <mergeCell ref="AT7:AT8"/>
    <mergeCell ref="AU7:AV7"/>
    <mergeCell ref="AY7:AY8"/>
    <mergeCell ref="AS7:AS8"/>
    <mergeCell ref="D7:D8"/>
    <mergeCell ref="E7:F7"/>
    <mergeCell ref="I7:I8"/>
    <mergeCell ref="J7:J8"/>
    <mergeCell ref="K7:L7"/>
    <mergeCell ref="AA7:AA8"/>
    <mergeCell ref="AM7:AM8"/>
    <mergeCell ref="AN7:AN8"/>
    <mergeCell ref="AN6:AS6"/>
    <mergeCell ref="AZ6:BE6"/>
    <mergeCell ref="D6:I6"/>
    <mergeCell ref="J6:O6"/>
    <mergeCell ref="O7:O8"/>
    <mergeCell ref="P6:U6"/>
    <mergeCell ref="V6:AA6"/>
    <mergeCell ref="AB6:AG6"/>
    <mergeCell ref="AH6:AM6"/>
    <mergeCell ref="BA7:BB7"/>
    <mergeCell ref="BE7:BE8"/>
    <mergeCell ref="AB7:AB8"/>
    <mergeCell ref="AC7:AD7"/>
    <mergeCell ref="AG7:AG8"/>
    <mergeCell ref="AH7:AH8"/>
    <mergeCell ref="AI7:AJ7"/>
  </mergeCells>
  <printOptions/>
  <pageMargins left="0.7" right="0.7" top="0.75" bottom="0.75" header="0.3" footer="0.3"/>
  <pageSetup fitToHeight="0" fitToWidth="1" horizontalDpi="600" verticalDpi="600" orientation="landscape" paperSize="9" scale="10"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026D618FC7A54EBFB117CD51CB9DE4" ma:contentTypeVersion="20" ma:contentTypeDescription="Create a new document." ma:contentTypeScope="" ma:versionID="b76ca40971cd9b8a1783ab905e7c7554">
  <xsd:schema xmlns:xsd="http://www.w3.org/2001/XMLSchema" xmlns:xs="http://www.w3.org/2001/XMLSchema" xmlns:p="http://schemas.microsoft.com/office/2006/metadata/properties" xmlns:ns2="1217df30-3fce-4795-be2f-a8cd5cdab65f" xmlns:ns3="f25765fb-1afb-46e3-bf8c-4ffbe17fba8c" targetNamespace="http://schemas.microsoft.com/office/2006/metadata/properties" ma:root="true" ma:fieldsID="5d668205c7643d4ad20bf67ee531c9f9" ns2:_="" ns3:_="">
    <xsd:import namespace="1217df30-3fce-4795-be2f-a8cd5cdab65f"/>
    <xsd:import namespace="f25765fb-1afb-46e3-bf8c-4ffbe17fba8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lcf76f155ced4ddcb4097134ff3c332f" minOccurs="0"/>
                <xsd:element ref="ns3:TaxCatchAll" minOccurs="0"/>
                <xsd:element ref="ns2:MediaLengthInSeconds" minOccurs="0"/>
                <xsd:element ref="ns2:MediaServiceObjectDetectorVersions" minOccurs="0"/>
                <xsd:element ref="ns2:MediaServiceSearchProperties" minOccurs="0"/>
                <xsd:element ref="ns2:Reviewed_x003f_"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7df30-3fce-4795-be2f-a8cd5cdab6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0c7b5a5c-ce00-47d5-b44b-c66ac74b3488"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element name="Reviewed_x003f_" ma:index="26" nillable="true" ma:displayName="Reviewed?" ma:default="0" ma:description="Reviewed?" ma:format="Dropdown" ma:internalName="Reviewed_x003f_">
      <xsd:simpleType>
        <xsd:restriction base="dms:Boolean"/>
      </xsd:simpleType>
    </xsd:element>
    <xsd:element name="_Flow_SignoffStatus" ma:index="27"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5765fb-1afb-46e3-bf8c-4ffbe17fba8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e3401409-eb9c-4b2c-b80f-a09c29401af9}" ma:internalName="TaxCatchAll" ma:showField="CatchAllData" ma:web="f25765fb-1afb-46e3-bf8c-4ffbe17fba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25765fb-1afb-46e3-bf8c-4ffbe17fba8c" xsi:nil="true"/>
    <lcf76f155ced4ddcb4097134ff3c332f xmlns="1217df30-3fce-4795-be2f-a8cd5cdab65f">
      <Terms xmlns="http://schemas.microsoft.com/office/infopath/2007/PartnerControls"/>
    </lcf76f155ced4ddcb4097134ff3c332f>
    <SharedWithUsers xmlns="f25765fb-1afb-46e3-bf8c-4ffbe17fba8c">
      <UserInfo>
        <DisplayName>Aaron James S. Singua</DisplayName>
        <AccountId>28</AccountId>
        <AccountType/>
      </UserInfo>
      <UserInfo>
        <DisplayName>Jennifer C. Manicad</DisplayName>
        <AccountId>20</AccountId>
        <AccountType/>
      </UserInfo>
      <UserInfo>
        <DisplayName>Catherine Khadija V. Apostol</DisplayName>
        <AccountId>360</AccountId>
        <AccountType/>
      </UserInfo>
      <UserInfo>
        <DisplayName>Zendy B. Espinosa</DisplayName>
        <AccountId>163</AccountId>
        <AccountType/>
      </UserInfo>
      <UserInfo>
        <DisplayName>Louie Angelo R. Huliganga</DisplayName>
        <AccountId>174</AccountId>
        <AccountType/>
      </UserInfo>
      <UserInfo>
        <DisplayName>Allan M. Abella</DisplayName>
        <AccountId>150</AccountId>
        <AccountType/>
      </UserInfo>
      <UserInfo>
        <DisplayName>Mark Eugene C. Samson</DisplayName>
        <AccountId>23</AccountId>
        <AccountType/>
      </UserInfo>
      <UserInfo>
        <DisplayName>Carlo F. Garcia</DisplayName>
        <AccountId>652</AccountId>
        <AccountType/>
      </UserInfo>
      <UserInfo>
        <DisplayName>Rachel Ann M. De Los Reyes</DisplayName>
        <AccountId>149</AccountId>
        <AccountType/>
      </UserInfo>
      <UserInfo>
        <DisplayName>Ryan James B. Tribunalo</DisplayName>
        <AccountId>638</AccountId>
        <AccountType/>
      </UserInfo>
      <UserInfo>
        <DisplayName>Mary Jane G. Dimpas</DisplayName>
        <AccountId>167</AccountId>
        <AccountType/>
      </UserInfo>
      <UserInfo>
        <DisplayName>ICPFRS17</DisplayName>
        <AccountId>1370</AccountId>
        <AccountType/>
      </UserInfo>
    </SharedWithUsers>
    <Reviewed_x003f_ xmlns="1217df30-3fce-4795-be2f-a8cd5cdab65f">false</Reviewed_x003f_>
    <_Flow_SignoffStatus xmlns="1217df30-3fce-4795-be2f-a8cd5cdab65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CB85F6-C406-4251-B07D-C6A666795923}"/>
</file>

<file path=customXml/itemProps2.xml><?xml version="1.0" encoding="utf-8"?>
<ds:datastoreItem xmlns:ds="http://schemas.openxmlformats.org/officeDocument/2006/customXml" ds:itemID="{CC6FDDF9-47F6-4957-9CAB-257A9E63ABDC}"/>
</file>

<file path=customXml/itemProps3.xml><?xml version="1.0" encoding="utf-8"?>
<ds:datastoreItem xmlns:ds="http://schemas.openxmlformats.org/officeDocument/2006/customXml" ds:itemID="{2E28C9FC-DD94-4A01-9257-AD12FD3A86BA}"/>
</file>

<file path=docProps/app.xml><?xml version="1.0" encoding="utf-8"?>
<Properties xmlns="http://schemas.openxmlformats.org/officeDocument/2006/extended-properties" xmlns:vt="http://schemas.openxmlformats.org/officeDocument/2006/docPropsVTypes">
  <Application>Microsoft Excel Online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INSURANCE</dc:creator>
  <cp:keywords/>
  <dc:description/>
  <cp:lastModifiedBy>Aaron James S. Singua</cp:lastModifiedBy>
  <dcterms:created xsi:type="dcterms:W3CDTF">2018-11-07T00:45:56Z</dcterms:created>
  <dcterms:modified xsi:type="dcterms:W3CDTF">2024-03-25T01:47:00Z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0x0101003A026D618FC7A54EBFB117CD51CB9DE4</vt:lpwstr>
  </property>
  <property fmtid="{D5CDD505-2E9C-101B-9397-08002B2CF9AE}" pid="3" name="MSIP_Label_efead094-560e-463c-bb19-c3c75b05d1f6_Enabled">
    <vt:lpwstr>true</vt:lpwstr>
  </property>
  <property fmtid="{D5CDD505-2E9C-101B-9397-08002B2CF9AE}" pid="4" name="MSIP_Label_efead094-560e-463c-bb19-c3c75b05d1f6_SetDate">
    <vt:lpwstr>2022-04-26T02:32:07Z</vt:lpwstr>
  </property>
  <property fmtid="{D5CDD505-2E9C-101B-9397-08002B2CF9AE}" pid="5" name="MSIP_Label_efead094-560e-463c-bb19-c3c75b05d1f6_Method">
    <vt:lpwstr>Standard</vt:lpwstr>
  </property>
  <property fmtid="{D5CDD505-2E9C-101B-9397-08002B2CF9AE}" pid="6" name="MSIP_Label_efead094-560e-463c-bb19-c3c75b05d1f6_Name">
    <vt:lpwstr>Restricted(PRU)</vt:lpwstr>
  </property>
  <property fmtid="{D5CDD505-2E9C-101B-9397-08002B2CF9AE}" pid="7" name="MSIP_Label_efead094-560e-463c-bb19-c3c75b05d1f6_SiteId">
    <vt:lpwstr>7007305e-2664-4e6b-b9a4-c4d5ccfd1524</vt:lpwstr>
  </property>
  <property fmtid="{D5CDD505-2E9C-101B-9397-08002B2CF9AE}" pid="8" name="MSIP_Label_efead094-560e-463c-bb19-c3c75b05d1f6_ActionId">
    <vt:lpwstr>be3f078a-eed4-4c16-84c0-c244e63caf0b</vt:lpwstr>
  </property>
  <property fmtid="{D5CDD505-2E9C-101B-9397-08002B2CF9AE}" pid="9" name="MSIP_Label_efead094-560e-463c-bb19-c3c75b05d1f6_ContentBits">
    <vt:lpwstr>0</vt:lpwstr>
  </property>
  <property fmtid="{D5CDD505-2E9C-101B-9397-08002B2CF9AE}" pid="10" name="MediaServiceImageTags">
    <vt:lpwstr/>
  </property>
</Properties>
</file>